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Modèle complet" sheetId="1" r:id="rId1"/>
    <sheet name="Modèle linéarisé" sheetId="2" r:id="rId2"/>
  </sheets>
  <definedNames/>
  <calcPr fullCalcOnLoad="1"/>
</workbook>
</file>

<file path=xl/sharedStrings.xml><?xml version="1.0" encoding="utf-8"?>
<sst xmlns="http://schemas.openxmlformats.org/spreadsheetml/2006/main" count="34" uniqueCount="24">
  <si>
    <t>a</t>
  </si>
  <si>
    <t>b</t>
  </si>
  <si>
    <t>c</t>
  </si>
  <si>
    <t>d</t>
  </si>
  <si>
    <t>db/a</t>
  </si>
  <si>
    <t>ac/d</t>
  </si>
  <si>
    <t>bc</t>
  </si>
  <si>
    <t>b/a</t>
  </si>
  <si>
    <t>c/d</t>
  </si>
  <si>
    <t>Lynx</t>
  </si>
  <si>
    <t>Lièvres</t>
  </si>
  <si>
    <t>Année</t>
  </si>
  <si>
    <t>nat lièvres</t>
  </si>
  <si>
    <t>mort lièvres</t>
  </si>
  <si>
    <t>mort lynx</t>
  </si>
  <si>
    <t>nat lynx</t>
  </si>
  <si>
    <t>xo</t>
  </si>
  <si>
    <t>yo</t>
  </si>
  <si>
    <t>xn</t>
  </si>
  <si>
    <t>yn</t>
  </si>
  <si>
    <t>un</t>
  </si>
  <si>
    <t>vn</t>
  </si>
  <si>
    <t>alpha</t>
  </si>
  <si>
    <t>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</si>
</sst>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C00000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6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055"/>
          <c:w val="0.79675"/>
          <c:h val="0.979"/>
        </c:manualLayout>
      </c:layout>
      <c:lineChart>
        <c:grouping val="standard"/>
        <c:varyColors val="0"/>
        <c:ser>
          <c:idx val="1"/>
          <c:order val="0"/>
          <c:tx>
            <c:strRef>
              <c:f>'Modèle complet'!$B$5</c:f>
              <c:strCache>
                <c:ptCount val="1"/>
                <c:pt idx="0">
                  <c:v>Lynx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'Modèle complet'!$B$6:$B$106</c:f>
              <c:numCache/>
            </c:numRef>
          </c:val>
          <c:smooth val="0"/>
        </c:ser>
        <c:ser>
          <c:idx val="2"/>
          <c:order val="1"/>
          <c:tx>
            <c:strRef>
              <c:f>'Modèle complet'!$C$5</c:f>
              <c:strCache>
                <c:ptCount val="1"/>
                <c:pt idx="0">
                  <c:v>Lièvres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'Modèle complet'!$C$6:$C$106</c:f>
              <c:numCache/>
            </c:numRef>
          </c:val>
          <c:smooth val="0"/>
        </c:ser>
        <c:marker val="1"/>
        <c:axId val="64933688"/>
        <c:axId val="47532281"/>
      </c:lineChart>
      <c:catAx>
        <c:axId val="6493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532281"/>
        <c:crosses val="autoZero"/>
        <c:auto val="1"/>
        <c:lblOffset val="100"/>
        <c:tickLblSkip val="5"/>
        <c:noMultiLvlLbl val="0"/>
      </c:catAx>
      <c:valAx>
        <c:axId val="47532281"/>
        <c:scaling>
          <c:orientation val="minMax"/>
          <c:max val="7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336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"/>
          <c:y val="0.44325"/>
          <c:w val="0.14825"/>
          <c:h val="0.1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Lynx et Lièvres</a:t>
            </a:r>
          </a:p>
        </c:rich>
      </c:tx>
      <c:layout>
        <c:manualLayout>
          <c:xMode val="factor"/>
          <c:yMode val="factor"/>
          <c:x val="-0.004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9175"/>
          <c:w val="0.96475"/>
          <c:h val="0.88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'Modèle complet'!$C$5</c:f>
              <c:strCache>
                <c:ptCount val="1"/>
                <c:pt idx="0">
                  <c:v>Lièvres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'Modèle complet'!$B$6:$B$106</c:f>
              <c:numCache/>
            </c:numRef>
          </c:xVal>
          <c:yVal>
            <c:numRef>
              <c:f>'Modèle complet'!$C$6:$C$106</c:f>
              <c:numCache/>
            </c:numRef>
          </c:yVal>
          <c:smooth val="1"/>
        </c:ser>
        <c:axId val="25137346"/>
        <c:axId val="24909523"/>
      </c:scatterChart>
      <c:valAx>
        <c:axId val="25137346"/>
        <c:scaling>
          <c:orientation val="minMax"/>
          <c:min val="2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909523"/>
        <c:crosses val="autoZero"/>
        <c:crossBetween val="midCat"/>
        <c:dispUnits/>
      </c:valAx>
      <c:valAx>
        <c:axId val="24909523"/>
        <c:scaling>
          <c:orientation val="minMax"/>
          <c:max val="70500"/>
          <c:min val="52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373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-0.006"/>
          <c:w val="0.8515"/>
          <c:h val="0.977"/>
        </c:manualLayout>
      </c:layout>
      <c:lineChart>
        <c:grouping val="standard"/>
        <c:varyColors val="0"/>
        <c:ser>
          <c:idx val="1"/>
          <c:order val="0"/>
          <c:tx>
            <c:strRef>
              <c:f>'Modèle linéarisé'!$F$5</c:f>
              <c:strCache>
                <c:ptCount val="1"/>
                <c:pt idx="0">
                  <c:v>un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'Modèle linéarisé'!$F$6:$F$106</c:f>
              <c:numCache/>
            </c:numRef>
          </c:val>
          <c:smooth val="0"/>
        </c:ser>
        <c:ser>
          <c:idx val="2"/>
          <c:order val="1"/>
          <c:tx>
            <c:strRef>
              <c:f>'Modèle linéarisé'!$G$5</c:f>
              <c:strCache>
                <c:ptCount val="1"/>
                <c:pt idx="0">
                  <c:v>vn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'Modèle linéarisé'!$G$6:$G$106</c:f>
              <c:numCache/>
            </c:numRef>
          </c:val>
          <c:smooth val="0"/>
        </c:ser>
        <c:marker val="1"/>
        <c:axId val="22859116"/>
        <c:axId val="4405453"/>
      </c:lineChart>
      <c:catAx>
        <c:axId val="22859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05453"/>
        <c:crosses val="autoZero"/>
        <c:auto val="1"/>
        <c:lblOffset val="100"/>
        <c:tickLblSkip val="5"/>
        <c:noMultiLvlLbl val="0"/>
      </c:catAx>
      <c:valAx>
        <c:axId val="4405453"/>
        <c:scaling>
          <c:orientation val="minMax"/>
          <c:max val="7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59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25"/>
          <c:y val="0.43925"/>
          <c:w val="0.1005"/>
          <c:h val="0.1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Lynx et Lièvres</a:t>
            </a:r>
          </a:p>
        </c:rich>
      </c:tx>
      <c:layout>
        <c:manualLayout>
          <c:xMode val="factor"/>
          <c:yMode val="factor"/>
          <c:x val="-0.001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95"/>
          <c:w val="0.97"/>
          <c:h val="0.90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'Modèle linéarisé'!$G$5</c:f>
              <c:strCache>
                <c:ptCount val="1"/>
                <c:pt idx="0">
                  <c:v>vn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'Modèle linéarisé'!$F$6:$F$106</c:f>
              <c:numCache/>
            </c:numRef>
          </c:xVal>
          <c:yVal>
            <c:numRef>
              <c:f>'Modèle linéarisé'!$G$6:$G$106</c:f>
              <c:numCache/>
            </c:numRef>
          </c:yVal>
          <c:smooth val="1"/>
        </c:ser>
        <c:axId val="39649078"/>
        <c:axId val="21297383"/>
      </c:scatterChart>
      <c:valAx>
        <c:axId val="39649078"/>
        <c:scaling>
          <c:orientation val="minMax"/>
          <c:min val="2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297383"/>
        <c:crosses val="autoZero"/>
        <c:crossBetween val="midCat"/>
        <c:dispUnits/>
      </c:valAx>
      <c:valAx>
        <c:axId val="21297383"/>
        <c:scaling>
          <c:orientation val="minMax"/>
          <c:max val="70500"/>
          <c:min val="52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4907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4</xdr:row>
      <xdr:rowOff>85725</xdr:rowOff>
    </xdr:from>
    <xdr:to>
      <xdr:col>9</xdr:col>
      <xdr:colOff>704850</xdr:colOff>
      <xdr:row>26</xdr:row>
      <xdr:rowOff>171450</xdr:rowOff>
    </xdr:to>
    <xdr:graphicFrame>
      <xdr:nvGraphicFramePr>
        <xdr:cNvPr id="1" name="Graphique 2"/>
        <xdr:cNvGraphicFramePr/>
      </xdr:nvGraphicFramePr>
      <xdr:xfrm>
        <a:off x="2533650" y="847725"/>
        <a:ext cx="50292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95250</xdr:colOff>
      <xdr:row>4</xdr:row>
      <xdr:rowOff>85725</xdr:rowOff>
    </xdr:from>
    <xdr:to>
      <xdr:col>16</xdr:col>
      <xdr:colOff>381000</xdr:colOff>
      <xdr:row>26</xdr:row>
      <xdr:rowOff>123825</xdr:rowOff>
    </xdr:to>
    <xdr:graphicFrame>
      <xdr:nvGraphicFramePr>
        <xdr:cNvPr id="2" name="Graphique 5"/>
        <xdr:cNvGraphicFramePr/>
      </xdr:nvGraphicFramePr>
      <xdr:xfrm>
        <a:off x="7715250" y="847725"/>
        <a:ext cx="485775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3</xdr:row>
      <xdr:rowOff>142875</xdr:rowOff>
    </xdr:from>
    <xdr:to>
      <xdr:col>17</xdr:col>
      <xdr:colOff>723900</xdr:colOff>
      <xdr:row>24</xdr:row>
      <xdr:rowOff>152400</xdr:rowOff>
    </xdr:to>
    <xdr:graphicFrame>
      <xdr:nvGraphicFramePr>
        <xdr:cNvPr id="1" name="Graphique 1"/>
        <xdr:cNvGraphicFramePr/>
      </xdr:nvGraphicFramePr>
      <xdr:xfrm>
        <a:off x="5734050" y="714375"/>
        <a:ext cx="52959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409575</xdr:colOff>
      <xdr:row>25</xdr:row>
      <xdr:rowOff>142875</xdr:rowOff>
    </xdr:from>
    <xdr:to>
      <xdr:col>18</xdr:col>
      <xdr:colOff>257175</xdr:colOff>
      <xdr:row>51</xdr:row>
      <xdr:rowOff>66675</xdr:rowOff>
    </xdr:to>
    <xdr:graphicFrame>
      <xdr:nvGraphicFramePr>
        <xdr:cNvPr id="2" name="Graphique 2"/>
        <xdr:cNvGraphicFramePr/>
      </xdr:nvGraphicFramePr>
      <xdr:xfrm>
        <a:off x="5743575" y="4905375"/>
        <a:ext cx="5581650" cy="487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zoomScalePageLayoutView="0" workbookViewId="0" topLeftCell="A1">
      <selection activeCell="J1" sqref="J1"/>
    </sheetView>
  </sheetViews>
  <sheetFormatPr defaultColWidth="11.421875" defaultRowHeight="15"/>
  <sheetData>
    <row r="1" spans="1:15" ht="15">
      <c r="A1" t="s">
        <v>15</v>
      </c>
      <c r="B1" s="2" t="s">
        <v>0</v>
      </c>
      <c r="C1">
        <f>D1*0.0000001</f>
        <v>8E-06</v>
      </c>
      <c r="D1">
        <v>80</v>
      </c>
      <c r="I1" s="2"/>
      <c r="L1" s="2"/>
      <c r="N1" s="2"/>
      <c r="O1" s="1"/>
    </row>
    <row r="2" spans="1:15" ht="15">
      <c r="A2" t="s">
        <v>14</v>
      </c>
      <c r="B2" s="2" t="s">
        <v>1</v>
      </c>
      <c r="C2">
        <f>D2*0.01</f>
        <v>0.5</v>
      </c>
      <c r="D2">
        <v>50</v>
      </c>
      <c r="I2" s="2"/>
      <c r="L2" s="2"/>
      <c r="N2" s="2"/>
      <c r="O2" s="1"/>
    </row>
    <row r="3" spans="1:9" ht="15">
      <c r="A3" t="s">
        <v>12</v>
      </c>
      <c r="B3" s="2" t="s">
        <v>2</v>
      </c>
      <c r="C3">
        <f>D3*0.001</f>
        <v>0.08</v>
      </c>
      <c r="D3">
        <v>80</v>
      </c>
      <c r="I3" s="2"/>
    </row>
    <row r="4" spans="1:4" ht="15">
      <c r="A4" t="s">
        <v>13</v>
      </c>
      <c r="B4" s="2" t="s">
        <v>3</v>
      </c>
      <c r="C4">
        <f>D4*0.000001</f>
        <v>1.9999999999999998E-05</v>
      </c>
      <c r="D4">
        <v>20</v>
      </c>
    </row>
    <row r="5" spans="1:9" ht="15">
      <c r="A5" s="2" t="s">
        <v>11</v>
      </c>
      <c r="B5" s="3" t="s">
        <v>9</v>
      </c>
      <c r="C5" s="4" t="s">
        <v>10</v>
      </c>
      <c r="D5" s="5"/>
      <c r="E5" s="5"/>
      <c r="F5" s="5"/>
      <c r="G5" s="5"/>
      <c r="H5" s="5"/>
      <c r="I5" s="5"/>
    </row>
    <row r="6" spans="1:9" ht="15">
      <c r="A6">
        <v>0</v>
      </c>
      <c r="B6" s="1">
        <v>3800</v>
      </c>
      <c r="C6" s="1">
        <v>62000</v>
      </c>
      <c r="D6" s="1"/>
      <c r="E6" s="1"/>
      <c r="H6" s="1"/>
      <c r="I6" s="1"/>
    </row>
    <row r="7" spans="1:9" ht="15">
      <c r="A7">
        <v>1</v>
      </c>
      <c r="B7" s="1">
        <f>B6+$C$1*B6*C6-$C$2*B6</f>
        <v>3784.8</v>
      </c>
      <c r="C7" s="1">
        <f>C6+$C$3*C6-$C$4*B6*C6</f>
        <v>62248</v>
      </c>
      <c r="D7" s="1"/>
      <c r="E7" s="1"/>
      <c r="H7" s="1"/>
      <c r="I7" s="1"/>
    </row>
    <row r="8" spans="1:9" ht="15">
      <c r="A8">
        <v>2</v>
      </c>
      <c r="B8" s="1">
        <f aca="true" t="shared" si="0" ref="B8:B71">B7+$C$1*B7*C7-$C$2*B7</f>
        <v>3777.1698432</v>
      </c>
      <c r="C8" s="1">
        <f aca="true" t="shared" si="1" ref="C8:C71">C7+$C$3*C7-$C$4*B7*C7</f>
        <v>62515.915391999995</v>
      </c>
      <c r="D8" s="1"/>
      <c r="E8" s="1"/>
      <c r="H8" s="1"/>
      <c r="I8" s="1"/>
    </row>
    <row r="9" spans="1:9" ht="15">
      <c r="A9">
        <v>3</v>
      </c>
      <c r="B9" s="1">
        <f t="shared" si="0"/>
        <v>3777.65076430964</v>
      </c>
      <c r="C9" s="1">
        <f t="shared" si="1"/>
        <v>62794.52401658589</v>
      </c>
      <c r="D9" s="1"/>
      <c r="E9" s="1"/>
      <c r="H9" s="1"/>
      <c r="I9" s="1"/>
    </row>
    <row r="10" spans="1:9" ht="15">
      <c r="A10">
        <v>4</v>
      </c>
      <c r="B10" s="1">
        <f t="shared" si="0"/>
        <v>3786.551635320546</v>
      </c>
      <c r="C10" s="1">
        <f t="shared" si="1"/>
        <v>63073.77030499845</v>
      </c>
      <c r="D10" s="1"/>
      <c r="E10" s="1"/>
      <c r="H10" s="1"/>
      <c r="I10" s="1"/>
    </row>
    <row r="11" spans="1:9" ht="15">
      <c r="A11">
        <v>5</v>
      </c>
      <c r="B11" s="1">
        <f t="shared" si="0"/>
        <v>3803.9325224140684</v>
      </c>
      <c r="C11" s="1">
        <f t="shared" si="1"/>
        <v>63343.03016751383</v>
      </c>
      <c r="D11" s="1"/>
      <c r="E11" s="1"/>
      <c r="H11" s="1"/>
      <c r="I11" s="1"/>
    </row>
    <row r="12" spans="1:9" ht="15">
      <c r="A12">
        <v>6</v>
      </c>
      <c r="B12" s="1">
        <f t="shared" si="0"/>
        <v>3829.587161386725</v>
      </c>
      <c r="C12" s="1">
        <f t="shared" si="1"/>
        <v>63591.42033046571</v>
      </c>
      <c r="D12" s="1"/>
      <c r="E12" s="1"/>
      <c r="H12" s="1"/>
      <c r="I12" s="1"/>
    </row>
    <row r="13" spans="1:9" ht="15">
      <c r="A13">
        <v>7</v>
      </c>
      <c r="B13" s="1">
        <f t="shared" si="0"/>
        <v>3863.024675668548</v>
      </c>
      <c r="C13" s="1">
        <f t="shared" si="1"/>
        <v>63808.15621946501</v>
      </c>
      <c r="D13" s="1"/>
      <c r="E13" s="1"/>
      <c r="H13" s="1"/>
      <c r="I13" s="1"/>
    </row>
    <row r="14" spans="1:9" ht="15">
      <c r="A14">
        <v>8</v>
      </c>
      <c r="B14" s="1">
        <f t="shared" si="0"/>
        <v>3903.452193711928</v>
      </c>
      <c r="C14" s="1">
        <f t="shared" si="1"/>
        <v>63982.95907732808</v>
      </c>
      <c r="D14" s="1"/>
      <c r="E14" s="1"/>
      <c r="H14" s="1"/>
      <c r="I14" s="1"/>
    </row>
    <row r="15" spans="1:9" ht="15">
      <c r="A15">
        <v>9</v>
      </c>
      <c r="B15" s="1">
        <f t="shared" si="0"/>
        <v>3949.7614726205784</v>
      </c>
      <c r="C15" s="1">
        <f t="shared" si="1"/>
        <v>64106.50736410279</v>
      </c>
      <c r="D15" s="1"/>
      <c r="E15" s="1"/>
      <c r="H15" s="1"/>
      <c r="I15" s="1"/>
    </row>
    <row r="16" spans="1:9" ht="15">
      <c r="A16">
        <v>10</v>
      </c>
      <c r="B16" s="1">
        <f t="shared" si="0"/>
        <v>4000.5240397582943</v>
      </c>
      <c r="C16" s="1">
        <f t="shared" si="1"/>
        <v>64170.919694610995</v>
      </c>
      <c r="D16" s="1"/>
      <c r="E16" s="1"/>
      <c r="H16" s="1"/>
      <c r="I16" s="1"/>
    </row>
    <row r="17" spans="1:9" ht="15">
      <c r="A17">
        <v>11</v>
      </c>
      <c r="B17" s="1">
        <f t="shared" si="0"/>
        <v>4054.000475012669</v>
      </c>
      <c r="C17" s="1">
        <f t="shared" si="1"/>
        <v>64170.24713234607</v>
      </c>
      <c r="D17" s="1"/>
      <c r="E17" s="1"/>
      <c r="H17" s="1"/>
      <c r="I17" s="1"/>
    </row>
    <row r="18" spans="1:9" ht="15">
      <c r="A18">
        <v>12</v>
      </c>
      <c r="B18" s="1">
        <f t="shared" si="0"/>
        <v>4108.169936356026</v>
      </c>
      <c r="C18" s="1">
        <f t="shared" si="1"/>
        <v>64100.94265580954</v>
      </c>
      <c r="D18" s="1"/>
      <c r="E18" s="1"/>
      <c r="H18" s="1"/>
      <c r="I18" s="1"/>
    </row>
    <row r="19" spans="1:9" ht="15">
      <c r="A19">
        <v>13</v>
      </c>
      <c r="B19" s="1">
        <f t="shared" si="0"/>
        <v>4160.78549226344</v>
      </c>
      <c r="C19" s="1">
        <f t="shared" si="1"/>
        <v>63962.26675806073</v>
      </c>
      <c r="D19" s="1"/>
      <c r="E19" s="1"/>
      <c r="H19" s="1"/>
      <c r="I19" s="1"/>
    </row>
    <row r="20" spans="1:9" ht="15">
      <c r="A20">
        <v>14</v>
      </c>
      <c r="B20" s="1">
        <f t="shared" si="0"/>
        <v>4209.458918765506</v>
      </c>
      <c r="C20" s="1">
        <f t="shared" si="1"/>
        <v>63756.582667121125</v>
      </c>
      <c r="D20" s="1"/>
      <c r="E20" s="1"/>
      <c r="H20" s="1"/>
      <c r="I20" s="1"/>
    </row>
    <row r="21" spans="1:9" ht="15">
      <c r="A21">
        <v>15</v>
      </c>
      <c r="B21" s="1">
        <f t="shared" si="0"/>
        <v>4251.775183687739</v>
      </c>
      <c r="C21" s="1">
        <f t="shared" si="1"/>
        <v>63489.494969728345</v>
      </c>
      <c r="D21" s="1"/>
      <c r="E21" s="1"/>
      <c r="H21" s="1"/>
      <c r="I21" s="1"/>
    </row>
    <row r="22" spans="1:9" ht="15">
      <c r="A22">
        <v>16</v>
      </c>
      <c r="B22" s="1">
        <f t="shared" si="0"/>
        <v>4285.432064941137</v>
      </c>
      <c r="C22" s="1">
        <f t="shared" si="1"/>
        <v>63169.79338456345</v>
      </c>
      <c r="D22" s="1"/>
      <c r="E22" s="1"/>
      <c r="H22" s="1"/>
      <c r="I22" s="1"/>
    </row>
    <row r="23" spans="1:9" ht="15">
      <c r="A23">
        <v>17</v>
      </c>
      <c r="B23" s="1">
        <f t="shared" si="0"/>
        <v>4308.394897317886</v>
      </c>
      <c r="C23" s="1">
        <f t="shared" si="1"/>
        <v>62809.17969321023</v>
      </c>
      <c r="D23" s="1"/>
      <c r="E23" s="1"/>
      <c r="H23" s="1"/>
      <c r="I23" s="1"/>
    </row>
    <row r="24" spans="1:9" ht="15">
      <c r="A24">
        <v>18</v>
      </c>
      <c r="B24" s="1">
        <f t="shared" si="0"/>
        <v>4319.051443018536</v>
      </c>
      <c r="C24" s="1">
        <f t="shared" si="1"/>
        <v>62421.77908276806</v>
      </c>
      <c r="D24" s="1"/>
      <c r="E24" s="1"/>
      <c r="H24" s="1"/>
      <c r="I24" s="1"/>
    </row>
    <row r="25" spans="1:9" ht="15">
      <c r="A25">
        <v>19</v>
      </c>
      <c r="B25" s="1">
        <f t="shared" si="0"/>
        <v>4316.348721694977</v>
      </c>
      <c r="C25" s="1">
        <f t="shared" si="1"/>
        <v>62023.46390892523</v>
      </c>
      <c r="D25" s="1"/>
      <c r="E25" s="1"/>
      <c r="H25" s="1"/>
      <c r="I25" s="1"/>
    </row>
    <row r="26" spans="1:9" ht="15">
      <c r="A26">
        <v>20</v>
      </c>
      <c r="B26" s="1">
        <f t="shared" si="0"/>
        <v>4299.89355411456</v>
      </c>
      <c r="C26" s="1">
        <f t="shared" si="1"/>
        <v>61631.04303847157</v>
      </c>
      <c r="D26" s="1"/>
      <c r="E26" s="1"/>
      <c r="H26" s="1"/>
      <c r="I26" s="1"/>
    </row>
    <row r="27" spans="1:9" ht="15">
      <c r="A27">
        <v>21</v>
      </c>
      <c r="B27" s="1">
        <f t="shared" si="0"/>
        <v>4270.002174613127</v>
      </c>
      <c r="C27" s="1">
        <f t="shared" si="1"/>
        <v>61261.387987659684</v>
      </c>
      <c r="D27" s="1"/>
      <c r="E27" s="1"/>
      <c r="H27" s="1"/>
      <c r="I27" s="1"/>
    </row>
    <row r="28" spans="1:9" ht="15">
      <c r="A28">
        <v>22</v>
      </c>
      <c r="B28" s="1">
        <f t="shared" si="0"/>
        <v>4227.691166723565</v>
      </c>
      <c r="C28" s="1">
        <f t="shared" si="1"/>
        <v>60930.57382812994</v>
      </c>
      <c r="D28" s="1"/>
      <c r="E28" s="1"/>
      <c r="H28" s="1"/>
      <c r="I28" s="1"/>
    </row>
    <row r="29" spans="1:9" ht="15">
      <c r="A29">
        <v>23</v>
      </c>
      <c r="B29" s="1">
        <f t="shared" si="0"/>
        <v>4174.610773414446</v>
      </c>
      <c r="C29" s="1">
        <f t="shared" si="1"/>
        <v>60653.10675924867</v>
      </c>
      <c r="D29" s="1"/>
      <c r="E29" s="1"/>
      <c r="H29" s="1"/>
      <c r="I29" s="1"/>
    </row>
    <row r="30" spans="1:9" ht="15">
      <c r="A30">
        <v>24</v>
      </c>
      <c r="B30" s="1">
        <f t="shared" si="0"/>
        <v>4112.930290052951</v>
      </c>
      <c r="C30" s="1">
        <f t="shared" si="1"/>
        <v>60441.293041624245</v>
      </c>
      <c r="D30" s="1"/>
      <c r="E30" s="1"/>
      <c r="H30" s="1"/>
      <c r="I30" s="1"/>
    </row>
    <row r="31" spans="1:9" ht="15">
      <c r="A31">
        <v>25</v>
      </c>
      <c r="B31" s="1">
        <f t="shared" si="0"/>
        <v>4045.19174439338</v>
      </c>
      <c r="C31" s="1">
        <f t="shared" si="1"/>
        <v>60304.77998653692</v>
      </c>
      <c r="D31" s="1"/>
      <c r="E31" s="1"/>
      <c r="H31" s="1"/>
      <c r="I31" s="1"/>
    </row>
    <row r="32" spans="1:9" ht="15">
      <c r="A32">
        <v>26</v>
      </c>
      <c r="B32" s="1">
        <f t="shared" si="0"/>
        <v>3974.1510573886762</v>
      </c>
      <c r="C32" s="1">
        <f t="shared" si="1"/>
        <v>60250.27442247992</v>
      </c>
      <c r="D32" s="1"/>
      <c r="E32" s="1"/>
      <c r="H32" s="1"/>
      <c r="I32" s="1"/>
    </row>
    <row r="33" spans="1:9" ht="15">
      <c r="A33">
        <v>27</v>
      </c>
      <c r="B33" s="1">
        <f t="shared" si="0"/>
        <v>3902.62506312679</v>
      </c>
      <c r="C33" s="1">
        <f t="shared" si="1"/>
        <v>60281.42254019718</v>
      </c>
      <c r="D33" s="1"/>
      <c r="E33" s="1"/>
      <c r="H33" s="1"/>
      <c r="I33" s="1"/>
    </row>
    <row r="34" spans="1:9" ht="15">
      <c r="A34">
        <v>28</v>
      </c>
      <c r="B34" s="1">
        <f t="shared" si="0"/>
        <v>3833.3588551338726</v>
      </c>
      <c r="C34" s="1">
        <f t="shared" si="1"/>
        <v>60398.82053448676</v>
      </c>
      <c r="D34" s="1"/>
      <c r="E34" s="1"/>
      <c r="H34" s="1"/>
      <c r="I34" s="1"/>
    </row>
    <row r="35" spans="1:9" ht="15">
      <c r="A35">
        <v>29</v>
      </c>
      <c r="B35" s="1">
        <f t="shared" si="0"/>
        <v>3768.9222558510673</v>
      </c>
      <c r="C35" s="1">
        <f t="shared" si="1"/>
        <v>60600.11910653537</v>
      </c>
      <c r="D35" s="1"/>
      <c r="E35" s="1"/>
      <c r="H35" s="1"/>
      <c r="I35" s="1"/>
    </row>
    <row r="36" spans="1:9" ht="15">
      <c r="A36">
        <v>30</v>
      </c>
      <c r="B36" s="1">
        <f t="shared" si="0"/>
        <v>3711.6382287883066</v>
      </c>
      <c r="C36" s="1">
        <f t="shared" si="1"/>
        <v>60880.18588290127</v>
      </c>
      <c r="D36" s="1"/>
      <c r="E36" s="1"/>
      <c r="H36" s="1"/>
      <c r="I36" s="1"/>
    </row>
    <row r="37" spans="1:9" ht="15">
      <c r="A37">
        <v>31</v>
      </c>
      <c r="B37" s="1">
        <f t="shared" si="0"/>
        <v>3663.5409167838698</v>
      </c>
      <c r="C37" s="1">
        <f t="shared" si="1"/>
        <v>61231.29624755909</v>
      </c>
      <c r="D37" s="1"/>
      <c r="E37" s="1"/>
      <c r="H37" s="1"/>
      <c r="I37" s="1"/>
    </row>
    <row r="38" spans="1:9" ht="15">
      <c r="A38">
        <v>32</v>
      </c>
      <c r="B38" s="1">
        <f t="shared" si="0"/>
        <v>3626.3573319171137</v>
      </c>
      <c r="C38" s="1">
        <f t="shared" si="1"/>
        <v>61643.332763550876</v>
      </c>
      <c r="D38" s="1"/>
      <c r="E38" s="1"/>
      <c r="H38" s="1"/>
      <c r="I38" s="1"/>
    </row>
    <row r="39" spans="1:9" ht="15">
      <c r="A39">
        <v>33</v>
      </c>
      <c r="B39" s="1">
        <f t="shared" si="0"/>
        <v>3601.50467980583</v>
      </c>
      <c r="C39" s="1">
        <f t="shared" si="1"/>
        <v>62103.98435001676</v>
      </c>
      <c r="D39" s="1"/>
      <c r="E39" s="1"/>
      <c r="H39" s="1"/>
      <c r="I39" s="1"/>
    </row>
    <row r="40" spans="1:9" ht="15">
      <c r="A40">
        <v>34</v>
      </c>
      <c r="B40" s="1">
        <f t="shared" si="0"/>
        <v>3590.0946620723025</v>
      </c>
      <c r="C40" s="1">
        <f t="shared" si="1"/>
        <v>62598.94729259464</v>
      </c>
      <c r="D40" s="1"/>
      <c r="E40" s="1"/>
      <c r="H40" s="1"/>
      <c r="I40" s="1"/>
    </row>
    <row r="41" spans="1:9" ht="15">
      <c r="A41">
        <v>35</v>
      </c>
      <c r="B41" s="1">
        <f t="shared" si="0"/>
        <v>3592.9365032480664</v>
      </c>
      <c r="C41" s="1">
        <f t="shared" si="1"/>
        <v>63112.14014547242</v>
      </c>
      <c r="D41" s="1"/>
      <c r="E41" s="1"/>
      <c r="H41" s="1"/>
      <c r="I41" s="1"/>
    </row>
    <row r="42" spans="1:9" ht="15">
      <c r="A42">
        <v>36</v>
      </c>
      <c r="B42" s="1">
        <f t="shared" si="0"/>
        <v>3610.5315486382374</v>
      </c>
      <c r="C42" s="1">
        <f t="shared" si="1"/>
        <v>63625.9531145747</v>
      </c>
      <c r="D42" s="1"/>
      <c r="E42" s="1"/>
      <c r="H42" s="1"/>
      <c r="I42" s="1"/>
    </row>
    <row r="43" spans="1:9" ht="15">
      <c r="A43">
        <v>37</v>
      </c>
      <c r="B43" s="1">
        <f t="shared" si="0"/>
        <v>3643.0538625779127</v>
      </c>
      <c r="C43" s="1">
        <f t="shared" si="1"/>
        <v>64121.559143093684</v>
      </c>
      <c r="D43" s="1"/>
      <c r="E43" s="1"/>
      <c r="H43" s="1"/>
      <c r="I43" s="1"/>
    </row>
    <row r="44" spans="1:9" ht="15">
      <c r="A44">
        <v>38</v>
      </c>
      <c r="B44" s="1">
        <f t="shared" si="0"/>
        <v>3690.31328097508</v>
      </c>
      <c r="C44" s="1">
        <f t="shared" si="1"/>
        <v>64579.31800032586</v>
      </c>
      <c r="D44" s="1"/>
      <c r="E44" s="1"/>
      <c r="H44" s="1"/>
      <c r="I44" s="1"/>
    </row>
    <row r="45" spans="1:9" ht="15">
      <c r="A45">
        <v>39</v>
      </c>
      <c r="B45" s="1">
        <f t="shared" si="0"/>
        <v>3751.699959630864</v>
      </c>
      <c r="C45" s="1">
        <f t="shared" si="1"/>
        <v>64979.30514249361</v>
      </c>
      <c r="D45" s="1"/>
      <c r="E45" s="1"/>
      <c r="H45" s="1"/>
      <c r="I45" s="1"/>
    </row>
    <row r="46" spans="1:9" ht="15">
      <c r="A46">
        <v>40</v>
      </c>
      <c r="B46" s="1">
        <f t="shared" si="0"/>
        <v>3826.1128316549116</v>
      </c>
      <c r="C46" s="1">
        <f t="shared" si="1"/>
        <v>65301.99242429441</v>
      </c>
      <c r="D46" s="1"/>
      <c r="E46" s="1"/>
      <c r="H46" s="1"/>
      <c r="I46" s="1"/>
    </row>
    <row r="47" spans="1:9" ht="15">
      <c r="A47">
        <v>41</v>
      </c>
      <c r="B47" s="1">
        <f t="shared" si="0"/>
        <v>3911.878745005253</v>
      </c>
      <c r="C47" s="1">
        <f t="shared" si="1"/>
        <v>65529.09599529347</v>
      </c>
      <c r="D47" s="1"/>
      <c r="E47" s="1"/>
      <c r="H47" s="1"/>
      <c r="I47" s="1"/>
    </row>
    <row r="48" spans="1:9" ht="15">
      <c r="A48">
        <v>42</v>
      </c>
      <c r="B48" s="1">
        <f t="shared" si="0"/>
        <v>4006.674394929806</v>
      </c>
      <c r="C48" s="1">
        <f t="shared" si="1"/>
        <v>65644.58611884901</v>
      </c>
      <c r="D48" s="1"/>
      <c r="E48" s="1"/>
      <c r="H48" s="1"/>
      <c r="I48" s="1"/>
    </row>
    <row r="49" spans="1:9" ht="15">
      <c r="A49">
        <v>43</v>
      </c>
      <c r="B49" s="1">
        <f t="shared" si="0"/>
        <v>4107.469056410158</v>
      </c>
      <c r="C49" s="1">
        <f t="shared" si="1"/>
        <v>65635.82336099379</v>
      </c>
      <c r="D49" s="1"/>
      <c r="E49" s="1"/>
      <c r="H49" s="1"/>
      <c r="I49" s="1"/>
    </row>
    <row r="50" spans="1:9" ht="15">
      <c r="A50">
        <v>44</v>
      </c>
      <c r="B50" s="1">
        <f t="shared" si="0"/>
        <v>4210.511435783359</v>
      </c>
      <c r="C50" s="1">
        <f t="shared" si="1"/>
        <v>65494.74696092759</v>
      </c>
      <c r="D50" s="1"/>
      <c r="E50" s="1"/>
      <c r="H50" s="1"/>
      <c r="I50" s="1"/>
    </row>
    <row r="51" spans="1:9" ht="15">
      <c r="A51">
        <v>45</v>
      </c>
      <c r="B51" s="1">
        <f t="shared" si="0"/>
        <v>4311.386766393463</v>
      </c>
      <c r="C51" s="1">
        <f t="shared" si="1"/>
        <v>65218.99909654734</v>
      </c>
      <c r="D51" s="1"/>
      <c r="E51" s="1"/>
      <c r="H51" s="1"/>
      <c r="I51" s="1"/>
    </row>
    <row r="52" spans="1:9" ht="15">
      <c r="A52">
        <v>46</v>
      </c>
      <c r="B52" s="1">
        <f t="shared" si="0"/>
        <v>4405.168020174983</v>
      </c>
      <c r="C52" s="1">
        <f t="shared" si="1"/>
        <v>64812.832431825496</v>
      </c>
      <c r="D52" s="1"/>
      <c r="E52" s="1"/>
      <c r="H52" s="1"/>
      <c r="I52" s="1"/>
    </row>
    <row r="53" spans="1:9" ht="15">
      <c r="A53">
        <v>47</v>
      </c>
      <c r="B53" s="1">
        <f t="shared" si="0"/>
        <v>4486.675343892593</v>
      </c>
      <c r="C53" s="1">
        <f t="shared" si="1"/>
        <v>64287.63069185878</v>
      </c>
      <c r="D53" s="1"/>
      <c r="E53" s="1"/>
      <c r="H53" s="1"/>
      <c r="I53" s="1"/>
    </row>
    <row r="54" spans="1:9" ht="15">
      <c r="A54">
        <v>48</v>
      </c>
      <c r="B54" s="1">
        <f t="shared" si="0"/>
        <v>4550.8394922857815</v>
      </c>
      <c r="C54" s="1">
        <f t="shared" si="1"/>
        <v>63661.886596358774</v>
      </c>
      <c r="D54" s="1"/>
      <c r="E54" s="1"/>
      <c r="H54" s="1"/>
      <c r="I54" s="1"/>
    </row>
    <row r="55" spans="1:9" ht="15">
      <c r="A55">
        <v>49</v>
      </c>
      <c r="B55" s="1">
        <f t="shared" si="0"/>
        <v>4593.139967551919</v>
      </c>
      <c r="C55" s="1">
        <f t="shared" si="1"/>
        <v>62960.53697054491</v>
      </c>
      <c r="D55" s="1"/>
      <c r="E55" s="1"/>
      <c r="H55" s="1"/>
      <c r="I55" s="1"/>
    </row>
    <row r="56" spans="1:9" ht="15">
      <c r="A56">
        <v>50</v>
      </c>
      <c r="B56" s="1">
        <f t="shared" si="0"/>
        <v>4610.062453679479</v>
      </c>
      <c r="C56" s="1">
        <f t="shared" si="1"/>
        <v>62213.6487534297</v>
      </c>
      <c r="D56" s="1"/>
      <c r="E56" s="1"/>
      <c r="H56" s="1"/>
      <c r="I56" s="1"/>
    </row>
    <row r="57" spans="1:9" ht="15">
      <c r="A57">
        <v>51</v>
      </c>
      <c r="B57" s="1">
        <f t="shared" si="0"/>
        <v>4599.501676636455</v>
      </c>
      <c r="C57" s="1">
        <f t="shared" si="1"/>
        <v>61454.56452921228</v>
      </c>
      <c r="D57" s="1"/>
      <c r="E57" s="1"/>
      <c r="H57" s="1"/>
      <c r="I57" s="1"/>
    </row>
    <row r="58" spans="1:9" ht="15">
      <c r="A58">
        <v>52</v>
      </c>
      <c r="B58" s="1">
        <f t="shared" si="0"/>
        <v>4561.033819030828</v>
      </c>
      <c r="C58" s="1">
        <f t="shared" si="1"/>
        <v>60717.722239767754</v>
      </c>
      <c r="D58" s="1"/>
      <c r="E58" s="1"/>
      <c r="H58" s="1"/>
      <c r="I58" s="1"/>
    </row>
    <row r="59" spans="1:9" ht="15">
      <c r="A59">
        <v>53</v>
      </c>
      <c r="B59" s="1">
        <f t="shared" si="0"/>
        <v>4496.001585916222</v>
      </c>
      <c r="C59" s="1">
        <f t="shared" si="1"/>
        <v>60036.42832794715</v>
      </c>
      <c r="D59" s="1"/>
      <c r="E59" s="1"/>
      <c r="H59" s="1"/>
      <c r="I59" s="1"/>
    </row>
    <row r="60" spans="1:9" ht="15">
      <c r="A60">
        <v>54</v>
      </c>
      <c r="B60" s="1">
        <f t="shared" si="0"/>
        <v>4407.391808759679</v>
      </c>
      <c r="C60" s="1">
        <f t="shared" si="1"/>
        <v>59440.865054679</v>
      </c>
      <c r="D60" s="1"/>
      <c r="E60" s="1"/>
      <c r="H60" s="1"/>
      <c r="I60" s="1"/>
    </row>
    <row r="61" spans="1:9" ht="15">
      <c r="A61">
        <v>55</v>
      </c>
      <c r="B61" s="1">
        <f t="shared" si="0"/>
        <v>4299.529358360493</v>
      </c>
      <c r="C61" s="1">
        <f t="shared" si="1"/>
        <v>58956.55062410169</v>
      </c>
      <c r="D61" s="1"/>
      <c r="E61" s="1"/>
      <c r="H61" s="1"/>
      <c r="I61" s="1"/>
    </row>
    <row r="62" spans="1:9" ht="15">
      <c r="A62">
        <v>56</v>
      </c>
      <c r="B62" s="1">
        <f t="shared" si="0"/>
        <v>4177.648041388181</v>
      </c>
      <c r="C62" s="1">
        <f t="shared" si="1"/>
        <v>58603.36626850999</v>
      </c>
      <c r="D62" s="1"/>
      <c r="E62" s="1"/>
      <c r="H62" s="1"/>
      <c r="I62" s="1"/>
    </row>
    <row r="63" spans="1:9" ht="15">
      <c r="A63">
        <v>57</v>
      </c>
      <c r="B63" s="1">
        <f t="shared" si="0"/>
        <v>4047.4179271772505</v>
      </c>
      <c r="C63" s="1">
        <f t="shared" si="1"/>
        <v>58395.15080378289</v>
      </c>
      <c r="D63" s="1"/>
      <c r="E63" s="1"/>
      <c r="H63" s="1"/>
      <c r="I63" s="1"/>
    </row>
    <row r="64" spans="1:9" ht="15">
      <c r="A64">
        <v>58</v>
      </c>
      <c r="B64" s="1">
        <f t="shared" si="0"/>
        <v>3914.5056053762246</v>
      </c>
      <c r="C64" s="1">
        <f t="shared" si="1"/>
        <v>58339.77126361652</v>
      </c>
      <c r="D64" s="1"/>
      <c r="E64" s="1"/>
      <c r="H64" s="1"/>
      <c r="I64" s="1"/>
    </row>
    <row r="65" spans="1:9" ht="15">
      <c r="A65">
        <v>59</v>
      </c>
      <c r="B65" s="1">
        <f t="shared" si="0"/>
        <v>3784.223695710461</v>
      </c>
      <c r="C65" s="1">
        <f t="shared" si="1"/>
        <v>58439.525732149974</v>
      </c>
      <c r="D65" s="1"/>
      <c r="E65" s="1"/>
      <c r="H65" s="1"/>
      <c r="I65" s="1"/>
    </row>
    <row r="66" spans="1:9" ht="15">
      <c r="A66">
        <v>60</v>
      </c>
      <c r="B66" s="1">
        <f t="shared" si="0"/>
        <v>3661.297752188695</v>
      </c>
      <c r="C66" s="1">
        <f t="shared" si="1"/>
        <v>58691.723029888315</v>
      </c>
      <c r="D66" s="1"/>
      <c r="E66" s="1"/>
      <c r="H66" s="1"/>
      <c r="I66" s="1"/>
    </row>
    <row r="67" spans="1:9" ht="15">
      <c r="A67">
        <v>61</v>
      </c>
      <c r="B67" s="1">
        <f t="shared" si="0"/>
        <v>3549.75186490564</v>
      </c>
      <c r="C67" s="1">
        <f t="shared" si="1"/>
        <v>59089.303400251156</v>
      </c>
      <c r="D67" s="1"/>
      <c r="E67" s="1"/>
      <c r="H67" s="1"/>
      <c r="I67" s="1"/>
    </row>
    <row r="68" spans="1:9" ht="15">
      <c r="A68">
        <v>62</v>
      </c>
      <c r="B68" s="1">
        <f t="shared" si="0"/>
        <v>3452.8948519809537</v>
      </c>
      <c r="C68" s="1">
        <f t="shared" si="1"/>
        <v>59621.40037345092</v>
      </c>
      <c r="D68" s="1"/>
      <c r="E68" s="1"/>
      <c r="H68" s="1"/>
      <c r="I68" s="1"/>
    </row>
    <row r="69" spans="1:9" ht="15">
      <c r="A69">
        <v>63</v>
      </c>
      <c r="B69" s="1">
        <f t="shared" si="0"/>
        <v>3373.378837329549</v>
      </c>
      <c r="C69" s="1">
        <f t="shared" si="1"/>
        <v>60273.78387497931</v>
      </c>
      <c r="D69" s="1"/>
      <c r="E69" s="1"/>
      <c r="H69" s="1"/>
      <c r="I69" s="1"/>
    </row>
    <row r="70" spans="1:9" ht="15">
      <c r="A70">
        <v>64</v>
      </c>
      <c r="B70" s="1">
        <f t="shared" si="0"/>
        <v>3313.2998744218157</v>
      </c>
      <c r="C70" s="1">
        <f t="shared" si="1"/>
        <v>61029.16044558505</v>
      </c>
      <c r="D70" s="1"/>
      <c r="E70" s="1"/>
      <c r="H70" s="1"/>
      <c r="I70" s="1"/>
    </row>
    <row r="71" spans="1:12" ht="15">
      <c r="A71">
        <v>65</v>
      </c>
      <c r="B71" s="1">
        <f t="shared" si="0"/>
        <v>3274.313214334314</v>
      </c>
      <c r="C71" s="1">
        <f t="shared" si="1"/>
        <v>61867.33508842333</v>
      </c>
      <c r="D71" s="1"/>
      <c r="E71" s="1"/>
      <c r="H71" s="1"/>
      <c r="I71" s="1"/>
      <c r="L71">
        <f>ASIN(1/SQRT(26))</f>
        <v>0.19739555984988078</v>
      </c>
    </row>
    <row r="72" spans="1:9" ht="15">
      <c r="A72">
        <v>66</v>
      </c>
      <c r="B72" s="1">
        <f aca="true" t="shared" si="2" ref="B72:B105">B71+$C$1*B71*C71-$C$2*B71</f>
        <v>3257.740869692545</v>
      </c>
      <c r="C72" s="1">
        <f aca="true" t="shared" si="3" ref="C72:C105">C71+$C$3*C71-$C$4*B71*C71</f>
        <v>62765.26123918372</v>
      </c>
      <c r="D72" s="1"/>
      <c r="E72" s="1"/>
      <c r="H72" s="1"/>
      <c r="I72" s="1"/>
    </row>
    <row r="73" spans="1:9" ht="15">
      <c r="A73">
        <v>67</v>
      </c>
      <c r="B73" s="1">
        <f t="shared" si="2"/>
        <v>3264.6540887328174</v>
      </c>
      <c r="C73" s="1">
        <f t="shared" si="3"/>
        <v>63697.02300360205</v>
      </c>
      <c r="D73" s="1"/>
      <c r="E73" s="1"/>
      <c r="H73" s="1"/>
      <c r="I73" s="1"/>
    </row>
    <row r="74" spans="1:9" ht="15">
      <c r="A74">
        <v>68</v>
      </c>
      <c r="B74" s="1">
        <f t="shared" si="2"/>
        <v>3295.917017076951</v>
      </c>
      <c r="C74" s="1">
        <f t="shared" si="3"/>
        <v>64633.80991211386</v>
      </c>
      <c r="D74" s="1"/>
      <c r="E74" s="1"/>
      <c r="H74" s="1"/>
      <c r="I74" s="1"/>
    </row>
    <row r="75" spans="1:9" ht="15">
      <c r="A75">
        <v>69</v>
      </c>
      <c r="B75" s="1">
        <f t="shared" si="2"/>
        <v>3352.1799002813</v>
      </c>
      <c r="C75" s="1">
        <f t="shared" si="3"/>
        <v>65543.96122572591</v>
      </c>
      <c r="D75" s="1"/>
      <c r="E75" s="1"/>
      <c r="H75" s="1"/>
      <c r="I75" s="1"/>
    </row>
    <row r="76" spans="1:9" ht="15">
      <c r="A76">
        <v>70</v>
      </c>
      <c r="B76" s="1">
        <f t="shared" si="2"/>
        <v>3433.811145386212</v>
      </c>
      <c r="C76" s="1">
        <f t="shared" si="3"/>
        <v>66393.17513567008</v>
      </c>
      <c r="D76" s="1"/>
      <c r="E76" s="1"/>
      <c r="H76" s="1"/>
      <c r="I76" s="1"/>
    </row>
    <row r="77" spans="1:9" ht="15">
      <c r="A77">
        <v>71</v>
      </c>
      <c r="B77" s="1">
        <f t="shared" si="2"/>
        <v>3540.758570760647</v>
      </c>
      <c r="C77" s="1">
        <f t="shared" si="3"/>
        <v>67144.99665135483</v>
      </c>
      <c r="D77" s="1"/>
      <c r="E77" s="1"/>
      <c r="H77" s="1"/>
      <c r="I77" s="1"/>
    </row>
    <row r="78" spans="1:9" ht="15">
      <c r="A78">
        <v>72</v>
      </c>
      <c r="B78" s="1">
        <f t="shared" si="2"/>
        <v>3672.333064396161</v>
      </c>
      <c r="C78" s="1">
        <f t="shared" si="3"/>
        <v>67761.71193592362</v>
      </c>
      <c r="D78" s="1"/>
      <c r="E78" s="1"/>
      <c r="H78" s="1"/>
      <c r="I78" s="1"/>
    </row>
    <row r="79" spans="1:9" ht="15">
      <c r="A79">
        <v>73</v>
      </c>
      <c r="B79" s="1">
        <f t="shared" si="2"/>
        <v>3826.915134137123</v>
      </c>
      <c r="C79" s="1">
        <f t="shared" si="3"/>
        <v>68205.77738594991</v>
      </c>
      <c r="D79" s="1"/>
      <c r="E79" s="1"/>
      <c r="H79" s="1"/>
      <c r="I79" s="1"/>
    </row>
    <row r="80" spans="1:9" ht="15">
      <c r="A80">
        <v>74</v>
      </c>
      <c r="B80" s="1">
        <f t="shared" si="2"/>
        <v>4001.599340779595</v>
      </c>
      <c r="C80" s="1">
        <f t="shared" si="3"/>
        <v>68441.88514254832</v>
      </c>
      <c r="D80" s="1"/>
      <c r="E80" s="1"/>
      <c r="H80" s="1"/>
      <c r="I80" s="1"/>
    </row>
    <row r="81" spans="1:9" ht="15">
      <c r="A81">
        <v>75</v>
      </c>
      <c r="B81" s="1">
        <f t="shared" si="2"/>
        <v>4191.81569013487</v>
      </c>
      <c r="C81" s="1">
        <f t="shared" si="3"/>
        <v>68439.6959045895</v>
      </c>
      <c r="D81" s="1"/>
      <c r="E81" s="1"/>
      <c r="H81" s="1"/>
      <c r="I81" s="1"/>
    </row>
    <row r="82" spans="1:9" ht="15">
      <c r="A82">
        <v>76</v>
      </c>
      <c r="B82" s="1">
        <f t="shared" si="2"/>
        <v>4391.000574034775</v>
      </c>
      <c r="C82" s="1">
        <f t="shared" si="3"/>
        <v>68177.13975453831</v>
      </c>
      <c r="D82" s="1"/>
      <c r="E82" s="1"/>
      <c r="H82" s="1"/>
      <c r="I82" s="1"/>
    </row>
    <row r="83" spans="1:9" ht="15">
      <c r="A83">
        <v>77</v>
      </c>
      <c r="B83" s="1">
        <f t="shared" si="2"/>
        <v>4590.427165403202</v>
      </c>
      <c r="C83" s="1">
        <f t="shared" si="3"/>
        <v>67643.99373893683</v>
      </c>
      <c r="D83" s="1"/>
      <c r="E83" s="1"/>
      <c r="H83" s="1"/>
      <c r="I83" s="1"/>
    </row>
    <row r="84" spans="1:9" ht="15">
      <c r="A84">
        <v>78</v>
      </c>
      <c r="B84" s="1">
        <f t="shared" si="2"/>
        <v>4779.332194186239</v>
      </c>
      <c r="C84" s="1">
        <f t="shared" si="3"/>
        <v>66845.21670934018</v>
      </c>
      <c r="D84" s="1"/>
      <c r="E84" s="1"/>
      <c r="H84" s="1"/>
      <c r="I84" s="1"/>
    </row>
    <row r="85" spans="1:9" ht="15">
      <c r="A85">
        <v>79</v>
      </c>
      <c r="B85" s="1">
        <f t="shared" si="2"/>
        <v>4945.470067063563</v>
      </c>
      <c r="C85" s="1">
        <f t="shared" si="3"/>
        <v>65803.32412116129</v>
      </c>
      <c r="D85" s="1"/>
      <c r="E85" s="1"/>
      <c r="H85" s="1"/>
      <c r="I85" s="1"/>
    </row>
    <row r="86" spans="1:9" ht="15">
      <c r="A86">
        <v>80</v>
      </c>
      <c r="B86" s="1">
        <f t="shared" si="2"/>
        <v>5076.161991567661</v>
      </c>
      <c r="C86" s="1">
        <f t="shared" si="3"/>
        <v>64559.0226557645</v>
      </c>
      <c r="D86" s="1"/>
      <c r="E86" s="1"/>
      <c r="H86" s="1"/>
      <c r="I86" s="1"/>
    </row>
    <row r="87" spans="1:9" ht="15">
      <c r="A87">
        <v>81</v>
      </c>
      <c r="B87" s="1">
        <f t="shared" si="2"/>
        <v>5159.777451927408</v>
      </c>
      <c r="C87" s="1">
        <f t="shared" si="3"/>
        <v>63169.50332786672</v>
      </c>
      <c r="D87" s="1"/>
      <c r="E87" s="1"/>
      <c r="H87" s="1"/>
      <c r="I87" s="1"/>
    </row>
    <row r="88" spans="1:9" ht="15">
      <c r="A88">
        <v>82</v>
      </c>
      <c r="B88" s="1">
        <f t="shared" si="2"/>
        <v>5187.413357328344</v>
      </c>
      <c r="C88" s="1">
        <f t="shared" si="3"/>
        <v>61704.25201568445</v>
      </c>
      <c r="D88" s="1"/>
      <c r="E88" s="1"/>
      <c r="H88" s="1"/>
      <c r="I88" s="1"/>
    </row>
    <row r="89" spans="1:9" ht="15">
      <c r="A89">
        <v>83</v>
      </c>
      <c r="B89" s="1">
        <f t="shared" si="2"/>
        <v>5154.3903675451</v>
      </c>
      <c r="C89" s="1">
        <f t="shared" si="3"/>
        <v>60238.88295473688</v>
      </c>
      <c r="D89" s="1"/>
      <c r="E89" s="1"/>
      <c r="H89" s="1"/>
      <c r="I89" s="1"/>
    </row>
    <row r="90" spans="1:9" ht="15">
      <c r="A90">
        <v>84</v>
      </c>
      <c r="B90" s="1">
        <f t="shared" si="2"/>
        <v>5061.152928201131</v>
      </c>
      <c r="C90" s="1">
        <f t="shared" si="3"/>
        <v>58848.09923004438</v>
      </c>
      <c r="D90" s="1"/>
      <c r="E90" s="1"/>
      <c r="H90" s="1"/>
      <c r="I90" s="1"/>
    </row>
    <row r="91" spans="1:9" ht="15">
      <c r="A91">
        <v>85</v>
      </c>
      <c r="B91" s="1">
        <f t="shared" si="2"/>
        <v>4913.290301998244</v>
      </c>
      <c r="C91" s="1">
        <f t="shared" si="3"/>
        <v>57599.16257370374</v>
      </c>
      <c r="D91" s="1"/>
      <c r="E91" s="1"/>
      <c r="H91" s="1"/>
      <c r="I91" s="1"/>
    </row>
    <row r="92" spans="1:9" ht="15">
      <c r="A92">
        <v>86</v>
      </c>
      <c r="B92" s="1">
        <f t="shared" si="2"/>
        <v>4720.656406011913</v>
      </c>
      <c r="C92" s="1">
        <f t="shared" si="3"/>
        <v>56547.067442068066</v>
      </c>
      <c r="D92" s="1"/>
      <c r="E92" s="1"/>
      <c r="H92" s="1"/>
      <c r="I92" s="1"/>
    </row>
    <row r="93" spans="1:9" ht="15">
      <c r="A93">
        <v>87</v>
      </c>
      <c r="B93" s="1">
        <f t="shared" si="2"/>
        <v>4495.842412298647</v>
      </c>
      <c r="C93" s="1">
        <f t="shared" si="3"/>
        <v>55732.04731420179</v>
      </c>
      <c r="D93" s="1"/>
      <c r="E93" s="1"/>
      <c r="H93" s="1"/>
      <c r="I93" s="1"/>
    </row>
    <row r="94" spans="1:9" ht="15">
      <c r="A94">
        <v>88</v>
      </c>
      <c r="B94" s="1">
        <f t="shared" si="2"/>
        <v>4252.42122246471</v>
      </c>
      <c r="C94" s="1">
        <f t="shared" si="3"/>
        <v>55179.36105854947</v>
      </c>
      <c r="D94" s="1"/>
      <c r="E94" s="1"/>
      <c r="H94" s="1"/>
      <c r="I94" s="1"/>
    </row>
    <row r="95" spans="1:9" ht="15">
      <c r="A95">
        <v>89</v>
      </c>
      <c r="B95" s="1">
        <f t="shared" si="2"/>
        <v>4003.3776992917033</v>
      </c>
      <c r="C95" s="1">
        <f t="shared" si="3"/>
        <v>54900.79222308505</v>
      </c>
      <c r="D95" s="1"/>
      <c r="E95" s="1"/>
      <c r="H95" s="1"/>
      <c r="I95" s="1"/>
    </row>
    <row r="96" spans="1:9" ht="15">
      <c r="A96">
        <v>90</v>
      </c>
      <c r="B96" s="1">
        <f t="shared" si="2"/>
        <v>3759.9977077206204</v>
      </c>
      <c r="C96" s="1">
        <f t="shared" si="3"/>
        <v>54897.083455744934</v>
      </c>
      <c r="D96" s="1"/>
      <c r="E96" s="1"/>
      <c r="H96" s="1"/>
      <c r="I96" s="1"/>
    </row>
    <row r="97" spans="1:9" ht="15">
      <c r="A97">
        <v>91</v>
      </c>
      <c r="B97" s="1">
        <f t="shared" si="2"/>
        <v>3531.3021174934984</v>
      </c>
      <c r="C97" s="1">
        <f t="shared" si="3"/>
        <v>55160.591973121554</v>
      </c>
      <c r="D97" s="1"/>
      <c r="E97" s="1"/>
      <c r="H97" s="1"/>
      <c r="I97" s="1"/>
    </row>
    <row r="98" spans="1:9" ht="15">
      <c r="A98">
        <v>92</v>
      </c>
      <c r="B98" s="1">
        <f t="shared" si="2"/>
        <v>3323.9607806417807</v>
      </c>
      <c r="C98" s="1">
        <f t="shared" si="3"/>
        <v>55677.6650262337</v>
      </c>
      <c r="D98" s="1"/>
      <c r="E98" s="1"/>
      <c r="H98" s="1"/>
      <c r="I98" s="1"/>
    </row>
    <row r="99" spans="1:9" ht="15">
      <c r="A99">
        <v>93</v>
      </c>
      <c r="B99" s="1">
        <f t="shared" si="2"/>
        <v>3142.543389560181</v>
      </c>
      <c r="C99" s="1">
        <f t="shared" si="3"/>
        <v>56430.47073023417</v>
      </c>
      <c r="D99" s="1"/>
      <c r="E99" s="1"/>
      <c r="H99" s="1"/>
      <c r="I99" s="1"/>
    </row>
    <row r="100" spans="1:9" ht="15">
      <c r="A100">
        <v>94</v>
      </c>
      <c r="B100" s="1">
        <f t="shared" si="2"/>
        <v>2989.9533168846233</v>
      </c>
      <c r="C100" s="1">
        <f t="shared" si="3"/>
        <v>57398.20433339157</v>
      </c>
      <c r="D100" s="1"/>
      <c r="E100" s="1"/>
      <c r="H100" s="1"/>
      <c r="I100" s="1"/>
    </row>
    <row r="101" spans="1:9" ht="15">
      <c r="A101">
        <v>95</v>
      </c>
      <c r="B101" s="1">
        <f t="shared" si="2"/>
        <v>2867.920269881076</v>
      </c>
      <c r="C101" s="1">
        <f t="shared" si="3"/>
        <v>58557.701651465984</v>
      </c>
      <c r="D101" s="1"/>
      <c r="E101" s="1"/>
      <c r="H101" s="1"/>
      <c r="I101" s="1"/>
    </row>
    <row r="102" spans="1:9" ht="15">
      <c r="A102">
        <v>96</v>
      </c>
      <c r="B102" s="1">
        <f t="shared" si="2"/>
        <v>2777.470691131641</v>
      </c>
      <c r="C102" s="1">
        <f t="shared" si="3"/>
        <v>59883.54139310551</v>
      </c>
      <c r="D102" s="1"/>
      <c r="E102" s="1"/>
      <c r="H102" s="1"/>
      <c r="I102" s="1"/>
    </row>
    <row r="103" spans="1:9" ht="15">
      <c r="A103">
        <v>97</v>
      </c>
      <c r="B103" s="1">
        <f t="shared" si="2"/>
        <v>2719.333594369972</v>
      </c>
      <c r="C103" s="1">
        <f t="shared" si="3"/>
        <v>61347.72908254357</v>
      </c>
      <c r="D103" s="1"/>
      <c r="E103" s="1"/>
      <c r="H103" s="1"/>
      <c r="I103" s="1"/>
    </row>
    <row r="104" spans="1:9" ht="15">
      <c r="A104">
        <v>98</v>
      </c>
      <c r="B104" s="1">
        <f t="shared" si="2"/>
        <v>2694.266322244734</v>
      </c>
      <c r="C104" s="1">
        <f t="shared" si="3"/>
        <v>62919.04859649768</v>
      </c>
      <c r="D104" s="1"/>
      <c r="E104" s="1"/>
      <c r="H104" s="1"/>
      <c r="I104" s="1"/>
    </row>
    <row r="105" spans="1:9" ht="15">
      <c r="A105">
        <v>99</v>
      </c>
      <c r="B105" s="1">
        <f t="shared" si="2"/>
        <v>2703.2985504121552</v>
      </c>
      <c r="C105" s="1">
        <f t="shared" si="3"/>
        <v>64562.159010993026</v>
      </c>
      <c r="D105" s="1"/>
      <c r="E105" s="1"/>
      <c r="H105" s="1"/>
      <c r="I105" s="1"/>
    </row>
    <row r="106" spans="1:9" ht="15">
      <c r="A106">
        <v>100</v>
      </c>
      <c r="B106" s="1">
        <f>B105+$C$1*B105*C105-$C$2*B105</f>
        <v>2747.8956021332497</v>
      </c>
      <c r="C106" s="1">
        <f>C105+$C$3*C105-$C$4*B105*C105</f>
        <v>66236.51591455453</v>
      </c>
      <c r="D106" s="1"/>
      <c r="E106" s="1"/>
      <c r="H106" s="1"/>
      <c r="I106" s="1"/>
    </row>
    <row r="107" spans="2:3" ht="15">
      <c r="B107" s="1"/>
      <c r="C107" s="1"/>
    </row>
    <row r="108" spans="2:3" ht="15">
      <c r="B108" s="1"/>
      <c r="C108" s="1"/>
    </row>
    <row r="109" spans="2:3" ht="15">
      <c r="B109" s="1"/>
      <c r="C109" s="1"/>
    </row>
    <row r="110" spans="2:3" ht="15">
      <c r="B110" s="1"/>
      <c r="C110" s="1"/>
    </row>
    <row r="111" spans="2:3" ht="15">
      <c r="B111" s="1"/>
      <c r="C111" s="1"/>
    </row>
    <row r="112" spans="2:3" ht="15">
      <c r="B112" s="1"/>
      <c r="C112" s="1"/>
    </row>
    <row r="113" spans="2:3" ht="15">
      <c r="B113" s="1"/>
      <c r="C113" s="1"/>
    </row>
    <row r="114" spans="2:3" ht="15">
      <c r="B114" s="1"/>
      <c r="C114" s="1"/>
    </row>
    <row r="115" spans="2:3" ht="15">
      <c r="B115" s="1"/>
      <c r="C115" s="1"/>
    </row>
    <row r="116" spans="2:3" ht="15">
      <c r="B116" s="1"/>
      <c r="C116" s="1"/>
    </row>
    <row r="117" spans="2:3" ht="15">
      <c r="B117" s="1"/>
      <c r="C117" s="1"/>
    </row>
    <row r="118" spans="2:3" ht="15">
      <c r="B118" s="1"/>
      <c r="C118" s="1"/>
    </row>
    <row r="119" spans="2:3" ht="15">
      <c r="B119" s="1"/>
      <c r="C119" s="1"/>
    </row>
    <row r="120" spans="2:3" ht="15">
      <c r="B120" s="1"/>
      <c r="C120" s="1"/>
    </row>
    <row r="121" spans="2:3" ht="15">
      <c r="B121" s="1"/>
      <c r="C121" s="1"/>
    </row>
    <row r="122" spans="2:3" ht="15">
      <c r="B122" s="1"/>
      <c r="C122" s="1"/>
    </row>
    <row r="123" spans="2:3" ht="15">
      <c r="B123" s="1"/>
      <c r="C123" s="1"/>
    </row>
    <row r="124" spans="2:3" ht="15">
      <c r="B124" s="1"/>
      <c r="C124" s="1"/>
    </row>
    <row r="125" spans="2:3" ht="15">
      <c r="B125" s="1"/>
      <c r="C125" s="1"/>
    </row>
    <row r="126" spans="2:3" ht="15">
      <c r="B126" s="1"/>
      <c r="C126" s="1"/>
    </row>
    <row r="127" spans="2:3" ht="15">
      <c r="B127" s="1"/>
      <c r="C127" s="1"/>
    </row>
    <row r="128" spans="2:3" ht="15">
      <c r="B128" s="1"/>
      <c r="C128" s="1"/>
    </row>
  </sheetData>
  <sheetProtection/>
  <printOptions/>
  <pageMargins left="0.7" right="0.7" top="0.75" bottom="0.75" header="0.3" footer="0.3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8"/>
  <sheetViews>
    <sheetView zoomScalePageLayoutView="0" workbookViewId="0" topLeftCell="A1">
      <selection activeCell="D2" sqref="D2"/>
    </sheetView>
  </sheetViews>
  <sheetFormatPr defaultColWidth="11.421875" defaultRowHeight="15"/>
  <cols>
    <col min="10" max="10" width="5.140625" style="0" customWidth="1"/>
    <col min="11" max="11" width="7.8515625" style="0" customWidth="1"/>
    <col min="12" max="12" width="5.28125" style="0" customWidth="1"/>
    <col min="13" max="13" width="5.8515625" style="0" customWidth="1"/>
    <col min="14" max="14" width="7.7109375" style="0" customWidth="1"/>
    <col min="15" max="15" width="5.421875" style="0" customWidth="1"/>
    <col min="16" max="16" width="6.57421875" style="0" customWidth="1"/>
    <col min="17" max="17" width="7.8515625" style="0" customWidth="1"/>
  </cols>
  <sheetData>
    <row r="1" spans="1:17" ht="15">
      <c r="A1" t="s">
        <v>15</v>
      </c>
      <c r="B1" s="2" t="s">
        <v>0</v>
      </c>
      <c r="C1">
        <f>'Modèle complet'!C1</f>
        <v>8E-06</v>
      </c>
      <c r="H1" s="2" t="s">
        <v>4</v>
      </c>
      <c r="I1">
        <f>C4*C2/C1</f>
        <v>1.25</v>
      </c>
      <c r="J1" s="2" t="s">
        <v>7</v>
      </c>
      <c r="K1">
        <f>C2/C1</f>
        <v>62500</v>
      </c>
      <c r="L1" s="2" t="s">
        <v>16</v>
      </c>
      <c r="M1" s="1">
        <f>B6-K2</f>
        <v>-200.00000000000045</v>
      </c>
      <c r="N1" s="1"/>
      <c r="O1">
        <f>M1+I2*M2</f>
        <v>-216.00000000000045</v>
      </c>
      <c r="P1" s="2" t="s">
        <v>22</v>
      </c>
      <c r="Q1" s="6">
        <f>ASIN(SQRT(I3))</f>
        <v>0.20135792079033082</v>
      </c>
    </row>
    <row r="2" spans="1:17" ht="15">
      <c r="A2" t="s">
        <v>14</v>
      </c>
      <c r="B2" s="2" t="s">
        <v>1</v>
      </c>
      <c r="C2">
        <f>'Modèle complet'!C2</f>
        <v>0.5</v>
      </c>
      <c r="H2" s="2" t="s">
        <v>5</v>
      </c>
      <c r="I2">
        <f>C1*C3/C4</f>
        <v>0.032</v>
      </c>
      <c r="J2" s="2" t="s">
        <v>8</v>
      </c>
      <c r="K2">
        <f>C3/C4</f>
        <v>4000.0000000000005</v>
      </c>
      <c r="L2" s="2" t="s">
        <v>17</v>
      </c>
      <c r="M2" s="1">
        <f>C6-K1</f>
        <v>-500</v>
      </c>
      <c r="N2" s="1"/>
      <c r="O2">
        <f>-M1*I1+M2</f>
        <v>-249.99999999999943</v>
      </c>
      <c r="P2" s="2" t="s">
        <v>23</v>
      </c>
      <c r="Q2" s="6">
        <f>SQRT(1+I3)</f>
        <v>1.019803902718557</v>
      </c>
    </row>
    <row r="3" spans="1:9" ht="15">
      <c r="A3" t="s">
        <v>12</v>
      </c>
      <c r="B3" s="2" t="s">
        <v>2</v>
      </c>
      <c r="C3">
        <f>'Modèle complet'!C3</f>
        <v>0.08</v>
      </c>
      <c r="H3" s="2" t="s">
        <v>6</v>
      </c>
      <c r="I3">
        <f>C2*C3</f>
        <v>0.04</v>
      </c>
    </row>
    <row r="4" spans="1:3" ht="15">
      <c r="A4" t="s">
        <v>13</v>
      </c>
      <c r="B4" s="2" t="s">
        <v>3</v>
      </c>
      <c r="C4">
        <f>'Modèle complet'!C4</f>
        <v>1.9999999999999998E-05</v>
      </c>
    </row>
    <row r="5" spans="1:9" ht="15">
      <c r="A5" s="2"/>
      <c r="B5" s="3" t="s">
        <v>9</v>
      </c>
      <c r="C5" s="4" t="s">
        <v>10</v>
      </c>
      <c r="D5" s="5" t="s">
        <v>18</v>
      </c>
      <c r="E5" s="5" t="s">
        <v>19</v>
      </c>
      <c r="F5" s="5" t="s">
        <v>20</v>
      </c>
      <c r="G5" s="5" t="s">
        <v>21</v>
      </c>
      <c r="H5" s="5"/>
      <c r="I5" s="5"/>
    </row>
    <row r="6" spans="1:9" ht="15">
      <c r="A6">
        <v>0</v>
      </c>
      <c r="B6" s="1">
        <v>3800</v>
      </c>
      <c r="C6" s="1">
        <v>62000</v>
      </c>
      <c r="D6" s="1">
        <f aca="true" t="shared" si="0" ref="D6:D37">$Q$2^(A6-1)*($O$1*SIN(A6*$Q$1)-$Q$2*$M$1*SIN((A6-1)*$Q$1))/SIN($Q$1)</f>
        <v>-200.00000000000045</v>
      </c>
      <c r="E6" s="1">
        <f aca="true" t="shared" si="1" ref="E6:E37">$Q$2^(A6-1)*($O$2*SIN(A6*$Q$1)-$Q$2*$M$2*SIN((A6-1)*$Q$1))/SIN($Q$1)</f>
        <v>-500.00000000000006</v>
      </c>
      <c r="F6" s="1">
        <f>D6+$K$2</f>
        <v>3800</v>
      </c>
      <c r="G6" s="1">
        <f>E6+$K$1</f>
        <v>62000</v>
      </c>
      <c r="H6" s="1"/>
      <c r="I6" s="1"/>
    </row>
    <row r="7" spans="1:8" ht="15">
      <c r="A7">
        <v>1</v>
      </c>
      <c r="B7" s="1">
        <f>B6+$C$1*B6*C6-$C$2*B6</f>
        <v>3784.8</v>
      </c>
      <c r="C7" s="1">
        <f>C6+$C$3*C6-$C$4*B6*C6</f>
        <v>62248</v>
      </c>
      <c r="D7" s="1">
        <f t="shared" si="0"/>
        <v>-216.00000000000048</v>
      </c>
      <c r="E7" s="1">
        <f t="shared" si="1"/>
        <v>-249.99999999999943</v>
      </c>
      <c r="F7" s="1">
        <f>D7+$K$2</f>
        <v>3784</v>
      </c>
      <c r="G7" s="1">
        <f>E7+$K$1</f>
        <v>62250</v>
      </c>
      <c r="H7" s="1"/>
    </row>
    <row r="8" spans="1:8" ht="15">
      <c r="A8">
        <v>2</v>
      </c>
      <c r="B8" s="1">
        <f aca="true" t="shared" si="2" ref="B8:B71">B7+$C$1*B7*C7-$C$2*B7</f>
        <v>3777.1698432</v>
      </c>
      <c r="C8" s="1">
        <f aca="true" t="shared" si="3" ref="C8:C71">C7+$C$3*C7-$C$4*B7*C7</f>
        <v>62515.915391999995</v>
      </c>
      <c r="D8" s="1">
        <f t="shared" si="0"/>
        <v>-223.65426164929772</v>
      </c>
      <c r="E8" s="1">
        <f t="shared" si="1"/>
        <v>20.400160128129308</v>
      </c>
      <c r="F8" s="1">
        <f aca="true" t="shared" si="4" ref="F8:F71">D8+$K$2</f>
        <v>3776.345738350703</v>
      </c>
      <c r="G8" s="1">
        <f aca="true" t="shared" si="5" ref="G8:G71">E8+$K$1</f>
        <v>62520.40016012813</v>
      </c>
      <c r="H8" s="1"/>
    </row>
    <row r="9" spans="1:8" ht="15">
      <c r="A9">
        <v>3</v>
      </c>
      <c r="B9" s="1">
        <f t="shared" si="2"/>
        <v>3777.65076430964</v>
      </c>
      <c r="C9" s="1">
        <f t="shared" si="3"/>
        <v>62794.52401658589</v>
      </c>
      <c r="D9" s="1">
        <f t="shared" si="0"/>
        <v>-222.31053322660296</v>
      </c>
      <c r="E9" s="1">
        <f t="shared" si="1"/>
        <v>300.7676669334953</v>
      </c>
      <c r="F9" s="1">
        <f t="shared" si="4"/>
        <v>3777.6894667733977</v>
      </c>
      <c r="G9" s="1">
        <f t="shared" si="5"/>
        <v>62800.7676669335</v>
      </c>
      <c r="H9" s="1"/>
    </row>
    <row r="10" spans="1:8" ht="15">
      <c r="A10">
        <v>4</v>
      </c>
      <c r="B10" s="1">
        <f t="shared" si="2"/>
        <v>3786.551635320546</v>
      </c>
      <c r="C10" s="1">
        <f t="shared" si="3"/>
        <v>63073.77030499845</v>
      </c>
      <c r="D10" s="1">
        <f t="shared" si="0"/>
        <v>-211.66479509209557</v>
      </c>
      <c r="E10" s="1">
        <f t="shared" si="1"/>
        <v>579.8377464211884</v>
      </c>
      <c r="F10" s="1">
        <f t="shared" si="4"/>
        <v>3788.335204907905</v>
      </c>
      <c r="G10" s="1">
        <f t="shared" si="5"/>
        <v>63079.83774642119</v>
      </c>
      <c r="H10" s="1"/>
    </row>
    <row r="11" spans="1:8" ht="15">
      <c r="A11">
        <v>5</v>
      </c>
      <c r="B11" s="1">
        <f t="shared" si="2"/>
        <v>3803.9325224140684</v>
      </c>
      <c r="C11" s="1">
        <f t="shared" si="3"/>
        <v>63343.03016751383</v>
      </c>
      <c r="D11" s="1">
        <f t="shared" si="0"/>
        <v>-191.78783638242695</v>
      </c>
      <c r="E11" s="1">
        <f t="shared" si="1"/>
        <v>845.949007443936</v>
      </c>
      <c r="F11" s="1">
        <f t="shared" si="4"/>
        <v>3808.2121636175734</v>
      </c>
      <c r="G11" s="1">
        <f t="shared" si="5"/>
        <v>63345.94900744394</v>
      </c>
      <c r="H11" s="1"/>
    </row>
    <row r="12" spans="1:8" ht="15">
      <c r="A12">
        <v>6</v>
      </c>
      <c r="B12" s="1">
        <f t="shared" si="2"/>
        <v>3829.587161386725</v>
      </c>
      <c r="C12" s="1">
        <f t="shared" si="3"/>
        <v>63591.42033046571</v>
      </c>
      <c r="D12" s="1">
        <f t="shared" si="0"/>
        <v>-163.1373024883535</v>
      </c>
      <c r="E12" s="1">
        <f t="shared" si="1"/>
        <v>1087.5126983570015</v>
      </c>
      <c r="F12" s="1">
        <f t="shared" si="4"/>
        <v>3836.8626975116467</v>
      </c>
      <c r="G12" s="1">
        <f t="shared" si="5"/>
        <v>63587.512698357</v>
      </c>
      <c r="H12" s="1"/>
    </row>
    <row r="13" spans="1:8" ht="15">
      <c r="A13">
        <v>7</v>
      </c>
      <c r="B13" s="1">
        <f t="shared" si="2"/>
        <v>3863.024675668548</v>
      </c>
      <c r="C13" s="1">
        <f t="shared" si="3"/>
        <v>63808.15621946501</v>
      </c>
      <c r="D13" s="1">
        <f t="shared" si="0"/>
        <v>-126.55413096351838</v>
      </c>
      <c r="E13" s="1">
        <f t="shared" si="1"/>
        <v>1293.497712089447</v>
      </c>
      <c r="F13" s="1">
        <f t="shared" si="4"/>
        <v>3873.4458690364822</v>
      </c>
      <c r="G13" s="1">
        <f t="shared" si="5"/>
        <v>63793.49771208945</v>
      </c>
      <c r="H13" s="1"/>
    </row>
    <row r="14" spans="1:8" ht="15">
      <c r="A14">
        <v>8</v>
      </c>
      <c r="B14" s="1">
        <f t="shared" si="2"/>
        <v>3903.452193711928</v>
      </c>
      <c r="C14" s="1">
        <f t="shared" si="3"/>
        <v>63982.95907732808</v>
      </c>
      <c r="D14" s="1">
        <f t="shared" si="0"/>
        <v>-83.24289967010294</v>
      </c>
      <c r="E14" s="1">
        <f t="shared" si="1"/>
        <v>1453.9117930468008</v>
      </c>
      <c r="F14" s="1">
        <f t="shared" si="4"/>
        <v>3916.7571003298976</v>
      </c>
      <c r="G14" s="1">
        <f t="shared" si="5"/>
        <v>63953.9117930468</v>
      </c>
      <c r="H14" s="1"/>
    </row>
    <row r="15" spans="1:8" ht="15">
      <c r="A15">
        <v>9</v>
      </c>
      <c r="B15" s="1">
        <f t="shared" si="2"/>
        <v>3949.7614726205784</v>
      </c>
      <c r="C15" s="1">
        <f t="shared" si="3"/>
        <v>64106.50736410279</v>
      </c>
      <c r="D15" s="1">
        <f t="shared" si="0"/>
        <v>-34.73626118055584</v>
      </c>
      <c r="E15" s="1">
        <f t="shared" si="1"/>
        <v>1560.2587754030058</v>
      </c>
      <c r="F15" s="1">
        <f t="shared" si="4"/>
        <v>3965.263738819445</v>
      </c>
      <c r="G15" s="1">
        <f t="shared" si="5"/>
        <v>64060.258775403</v>
      </c>
      <c r="H15" s="1"/>
    </row>
    <row r="16" spans="1:8" ht="15">
      <c r="A16">
        <v>10</v>
      </c>
      <c r="B16" s="1">
        <f t="shared" si="2"/>
        <v>4000.5240397582943</v>
      </c>
      <c r="C16" s="1">
        <f t="shared" si="3"/>
        <v>64170.919694610995</v>
      </c>
      <c r="D16" s="1">
        <f t="shared" si="0"/>
        <v>17.155693562694182</v>
      </c>
      <c r="E16" s="1">
        <f t="shared" si="1"/>
        <v>1605.9518726314245</v>
      </c>
      <c r="F16" s="1">
        <f t="shared" si="4"/>
        <v>4017.1556935626945</v>
      </c>
      <c r="G16" s="1">
        <f t="shared" si="5"/>
        <v>64105.95187263143</v>
      </c>
      <c r="H16" s="1"/>
    </row>
    <row r="17" spans="1:8" ht="15">
      <c r="A17">
        <v>11</v>
      </c>
      <c r="B17" s="1">
        <f t="shared" si="2"/>
        <v>4054.000475012669</v>
      </c>
      <c r="C17" s="1">
        <f t="shared" si="3"/>
        <v>64170.24713234607</v>
      </c>
      <c r="D17" s="1">
        <f t="shared" si="0"/>
        <v>70.4096386550301</v>
      </c>
      <c r="E17" s="1">
        <f t="shared" si="1"/>
        <v>1586.664067215245</v>
      </c>
      <c r="F17" s="1">
        <f t="shared" si="4"/>
        <v>4070.4096386550304</v>
      </c>
      <c r="G17" s="1">
        <f t="shared" si="5"/>
        <v>64086.66406721524</v>
      </c>
      <c r="H17" s="1"/>
    </row>
    <row r="18" spans="1:8" ht="15">
      <c r="A18">
        <v>12</v>
      </c>
      <c r="B18" s="1">
        <f t="shared" si="2"/>
        <v>4108.169936356026</v>
      </c>
      <c r="C18" s="1">
        <f t="shared" si="3"/>
        <v>64100.94265580954</v>
      </c>
      <c r="D18" s="1">
        <f t="shared" si="0"/>
        <v>122.86465548475486</v>
      </c>
      <c r="E18" s="1">
        <f t="shared" si="1"/>
        <v>1500.5985081080744</v>
      </c>
      <c r="F18" s="1">
        <f t="shared" si="4"/>
        <v>4122.8646554847555</v>
      </c>
      <c r="G18" s="1">
        <f t="shared" si="5"/>
        <v>64000.59850810807</v>
      </c>
      <c r="H18" s="1"/>
    </row>
    <row r="19" spans="1:8" ht="15">
      <c r="A19">
        <v>13</v>
      </c>
      <c r="B19" s="1">
        <f t="shared" si="2"/>
        <v>4160.78549226344</v>
      </c>
      <c r="C19" s="1">
        <f t="shared" si="3"/>
        <v>63962.26675806073</v>
      </c>
      <c r="D19" s="1">
        <f t="shared" si="0"/>
        <v>172.3066246231544</v>
      </c>
      <c r="E19" s="1">
        <f t="shared" si="1"/>
        <v>1348.6644675472014</v>
      </c>
      <c r="F19" s="1">
        <f t="shared" si="4"/>
        <v>4172.306624623155</v>
      </c>
      <c r="G19" s="1">
        <f t="shared" si="5"/>
        <v>63848.6644675472</v>
      </c>
      <c r="H19" s="1"/>
    </row>
    <row r="20" spans="1:8" ht="15">
      <c r="A20">
        <v>14</v>
      </c>
      <c r="B20" s="1">
        <f t="shared" si="2"/>
        <v>4209.458918765506</v>
      </c>
      <c r="C20" s="1">
        <f t="shared" si="3"/>
        <v>63756.582667121125</v>
      </c>
      <c r="D20" s="1">
        <f t="shared" si="0"/>
        <v>216.55820657821738</v>
      </c>
      <c r="E20" s="1">
        <f t="shared" si="1"/>
        <v>1134.547759677463</v>
      </c>
      <c r="F20" s="1">
        <f t="shared" si="4"/>
        <v>4216.558206578218</v>
      </c>
      <c r="G20" s="1">
        <f t="shared" si="5"/>
        <v>63634.547759677465</v>
      </c>
      <c r="H20" s="1"/>
    </row>
    <row r="21" spans="1:8" ht="15">
      <c r="A21">
        <v>15</v>
      </c>
      <c r="B21" s="1">
        <f t="shared" si="2"/>
        <v>4251.775183687739</v>
      </c>
      <c r="C21" s="1">
        <f t="shared" si="3"/>
        <v>63489.494969728345</v>
      </c>
      <c r="D21" s="1">
        <f t="shared" si="0"/>
        <v>253.57089170958793</v>
      </c>
      <c r="E21" s="1">
        <f t="shared" si="1"/>
        <v>864.6684699983161</v>
      </c>
      <c r="F21" s="1">
        <f t="shared" si="4"/>
        <v>4253.570891709588</v>
      </c>
      <c r="G21" s="1">
        <f t="shared" si="5"/>
        <v>63364.668469998316</v>
      </c>
      <c r="H21" s="1"/>
    </row>
    <row r="22" spans="1:8" ht="15">
      <c r="A22">
        <v>16</v>
      </c>
      <c r="B22" s="1">
        <f t="shared" si="2"/>
        <v>4285.432064941137</v>
      </c>
      <c r="C22" s="1">
        <f t="shared" si="3"/>
        <v>63169.79338456345</v>
      </c>
      <c r="D22" s="1">
        <f t="shared" si="0"/>
        <v>281.51537273576554</v>
      </c>
      <c r="E22" s="1">
        <f t="shared" si="1"/>
        <v>548.0232465490993</v>
      </c>
      <c r="F22" s="1">
        <f t="shared" si="4"/>
        <v>4281.515372735766</v>
      </c>
      <c r="G22" s="1">
        <f t="shared" si="5"/>
        <v>63048.0232465491</v>
      </c>
      <c r="H22" s="1"/>
    </row>
    <row r="23" spans="1:8" ht="15">
      <c r="A23">
        <v>17</v>
      </c>
      <c r="B23" s="1">
        <f t="shared" si="2"/>
        <v>4308.394897317886</v>
      </c>
      <c r="C23" s="1">
        <f t="shared" si="3"/>
        <v>62809.17969321023</v>
      </c>
      <c r="D23" s="1">
        <f t="shared" si="0"/>
        <v>298.8664131830637</v>
      </c>
      <c r="E23" s="1">
        <f t="shared" si="1"/>
        <v>195.91409608972438</v>
      </c>
      <c r="F23" s="1">
        <f t="shared" si="4"/>
        <v>4298.866413183064</v>
      </c>
      <c r="G23" s="1">
        <f t="shared" si="5"/>
        <v>62695.91409608973</v>
      </c>
      <c r="H23" s="1"/>
    </row>
    <row r="24" spans="1:8" ht="15">
      <c r="A24">
        <v>18</v>
      </c>
      <c r="B24" s="1">
        <f t="shared" si="2"/>
        <v>4319.051443018536</v>
      </c>
      <c r="C24" s="1">
        <f t="shared" si="3"/>
        <v>62421.77908276806</v>
      </c>
      <c r="D24" s="1">
        <f t="shared" si="0"/>
        <v>304.478461032161</v>
      </c>
      <c r="E24" s="1">
        <f t="shared" si="1"/>
        <v>-178.42957227078807</v>
      </c>
      <c r="F24" s="1">
        <f t="shared" si="4"/>
        <v>4304.478461032161</v>
      </c>
      <c r="G24" s="1">
        <f t="shared" si="5"/>
        <v>62321.57042772921</v>
      </c>
      <c r="H24" s="1"/>
    </row>
    <row r="25" spans="1:8" ht="15">
      <c r="A25">
        <v>19</v>
      </c>
      <c r="B25" s="1">
        <f t="shared" si="2"/>
        <v>4316.348721694977</v>
      </c>
      <c r="C25" s="1">
        <f t="shared" si="3"/>
        <v>62023.46390892523</v>
      </c>
      <c r="D25" s="1">
        <f t="shared" si="0"/>
        <v>297.64849179402034</v>
      </c>
      <c r="E25" s="1">
        <f t="shared" si="1"/>
        <v>-560.3242028728822</v>
      </c>
      <c r="F25" s="1">
        <f t="shared" si="4"/>
        <v>4297.648491794021</v>
      </c>
      <c r="G25" s="1">
        <f t="shared" si="5"/>
        <v>61939.675797127114</v>
      </c>
      <c r="H25" s="1"/>
    </row>
    <row r="26" spans="1:8" ht="15">
      <c r="A26">
        <v>20</v>
      </c>
      <c r="B26" s="1">
        <f t="shared" si="2"/>
        <v>4299.89355411456</v>
      </c>
      <c r="C26" s="1">
        <f t="shared" si="3"/>
        <v>61631.04303847157</v>
      </c>
      <c r="D26" s="1">
        <f t="shared" si="0"/>
        <v>278.1629558801391</v>
      </c>
      <c r="E26" s="1">
        <f t="shared" si="1"/>
        <v>-934.1847729648857</v>
      </c>
      <c r="F26" s="1">
        <f t="shared" si="4"/>
        <v>4278.16295588014</v>
      </c>
      <c r="G26" s="1">
        <f t="shared" si="5"/>
        <v>61565.81522703511</v>
      </c>
      <c r="H26" s="1"/>
    </row>
    <row r="27" spans="1:8" ht="15">
      <c r="A27">
        <v>21</v>
      </c>
      <c r="B27" s="1">
        <f t="shared" si="2"/>
        <v>4270.002174613127</v>
      </c>
      <c r="C27" s="1">
        <f t="shared" si="3"/>
        <v>61261.387987659684</v>
      </c>
      <c r="D27" s="1">
        <f t="shared" si="0"/>
        <v>246.32624139823548</v>
      </c>
      <c r="E27" s="1">
        <f t="shared" si="1"/>
        <v>-1284.1370809481937</v>
      </c>
      <c r="F27" s="1">
        <f t="shared" si="4"/>
        <v>4246.326241398236</v>
      </c>
      <c r="G27" s="1">
        <f t="shared" si="5"/>
        <v>61215.862919051804</v>
      </c>
      <c r="H27" s="1"/>
    </row>
    <row r="28" spans="1:8" ht="15">
      <c r="A28">
        <v>22</v>
      </c>
      <c r="B28" s="1">
        <f t="shared" si="2"/>
        <v>4227.691166723565</v>
      </c>
      <c r="C28" s="1">
        <f t="shared" si="3"/>
        <v>60930.57382812994</v>
      </c>
      <c r="D28" s="1">
        <f t="shared" si="0"/>
        <v>202.96872891984924</v>
      </c>
      <c r="E28" s="1">
        <f t="shared" si="1"/>
        <v>-1594.6665561775208</v>
      </c>
      <c r="F28" s="1">
        <f t="shared" si="4"/>
        <v>4202.96872891985</v>
      </c>
      <c r="G28" s="1">
        <f t="shared" si="5"/>
        <v>60905.33344382248</v>
      </c>
      <c r="H28" s="1"/>
    </row>
    <row r="29" spans="1:8" ht="15">
      <c r="A29">
        <v>23</v>
      </c>
      <c r="B29" s="1">
        <f t="shared" si="2"/>
        <v>4174.610773414446</v>
      </c>
      <c r="C29" s="1">
        <f t="shared" si="3"/>
        <v>60653.10675924867</v>
      </c>
      <c r="D29" s="1">
        <f t="shared" si="0"/>
        <v>149.43328681525088</v>
      </c>
      <c r="E29" s="1">
        <f t="shared" si="1"/>
        <v>-1851.2780602751536</v>
      </c>
      <c r="F29" s="1">
        <f t="shared" si="4"/>
        <v>4149.433286815251</v>
      </c>
      <c r="G29" s="1">
        <f t="shared" si="5"/>
        <v>60648.72193972485</v>
      </c>
      <c r="H29" s="1"/>
    </row>
    <row r="30" spans="1:8" ht="15">
      <c r="A30">
        <v>24</v>
      </c>
      <c r="B30" s="1">
        <f t="shared" si="2"/>
        <v>4112.930290052951</v>
      </c>
      <c r="C30" s="1">
        <f t="shared" si="3"/>
        <v>60441.293041624245</v>
      </c>
      <c r="D30" s="1">
        <f t="shared" si="0"/>
        <v>87.53990658106497</v>
      </c>
      <c r="E30" s="1">
        <f t="shared" si="1"/>
        <v>-2041.139671462483</v>
      </c>
      <c r="F30" s="1">
        <f t="shared" si="4"/>
        <v>4087.539906581065</v>
      </c>
      <c r="G30" s="1">
        <f t="shared" si="5"/>
        <v>60458.860328537514</v>
      </c>
      <c r="H30" s="1"/>
    </row>
    <row r="31" spans="1:8" ht="15">
      <c r="A31">
        <v>25</v>
      </c>
      <c r="B31" s="1">
        <f t="shared" si="2"/>
        <v>4045.19174439338</v>
      </c>
      <c r="C31" s="1">
        <f t="shared" si="3"/>
        <v>60304.77998653692</v>
      </c>
      <c r="D31" s="1">
        <f t="shared" si="0"/>
        <v>19.529074953333314</v>
      </c>
      <c r="E31" s="1">
        <f t="shared" si="1"/>
        <v>-2153.6830293889675</v>
      </c>
      <c r="F31" s="1">
        <f t="shared" si="4"/>
        <v>4019.5290749533337</v>
      </c>
      <c r="G31" s="1">
        <f t="shared" si="5"/>
        <v>60346.316970611035</v>
      </c>
      <c r="H31" s="1"/>
    </row>
    <row r="32" spans="1:8" ht="15">
      <c r="A32">
        <v>26</v>
      </c>
      <c r="B32" s="1">
        <f t="shared" si="2"/>
        <v>3974.1510573886762</v>
      </c>
      <c r="C32" s="1">
        <f t="shared" si="3"/>
        <v>60250.27442247992</v>
      </c>
      <c r="D32" s="1">
        <f t="shared" si="0"/>
        <v>-52.01461196618351</v>
      </c>
      <c r="E32" s="1">
        <f t="shared" si="1"/>
        <v>-2181.133528149002</v>
      </c>
      <c r="F32" s="1">
        <f t="shared" si="4"/>
        <v>3947.985388033817</v>
      </c>
      <c r="G32" s="1">
        <f t="shared" si="5"/>
        <v>60318.866471851</v>
      </c>
      <c r="H32" s="1"/>
    </row>
    <row r="33" spans="1:8" ht="15">
      <c r="A33">
        <v>27</v>
      </c>
      <c r="B33" s="1">
        <f t="shared" si="2"/>
        <v>3902.62506312679</v>
      </c>
      <c r="C33" s="1">
        <f t="shared" si="3"/>
        <v>60281.42254019718</v>
      </c>
      <c r="D33" s="1">
        <f t="shared" si="0"/>
        <v>-124.25620518867753</v>
      </c>
      <c r="E33" s="1">
        <f t="shared" si="1"/>
        <v>-2118.9454950451222</v>
      </c>
      <c r="F33" s="1">
        <f t="shared" si="4"/>
        <v>3875.743794811323</v>
      </c>
      <c r="G33" s="1">
        <f t="shared" si="5"/>
        <v>60381.054504954875</v>
      </c>
      <c r="H33" s="1"/>
    </row>
    <row r="34" spans="1:8" ht="15">
      <c r="A34">
        <v>28</v>
      </c>
      <c r="B34" s="1">
        <f t="shared" si="2"/>
        <v>3833.3588551338726</v>
      </c>
      <c r="C34" s="1">
        <f t="shared" si="3"/>
        <v>60398.82053448676</v>
      </c>
      <c r="D34" s="1">
        <f t="shared" si="0"/>
        <v>-194.21832441656795</v>
      </c>
      <c r="E34" s="1">
        <f t="shared" si="1"/>
        <v>-1966.1204508121075</v>
      </c>
      <c r="F34" s="1">
        <f t="shared" si="4"/>
        <v>3805.7816755834324</v>
      </c>
      <c r="G34" s="1">
        <f t="shared" si="5"/>
        <v>60533.87954918789</v>
      </c>
      <c r="H34" s="1"/>
    </row>
    <row r="35" spans="1:8" ht="15">
      <c r="A35">
        <v>29</v>
      </c>
      <c r="B35" s="1">
        <f t="shared" si="2"/>
        <v>3768.9222558510673</v>
      </c>
      <c r="C35" s="1">
        <f t="shared" si="3"/>
        <v>60600.11910653537</v>
      </c>
      <c r="D35" s="1">
        <f t="shared" si="0"/>
        <v>-258.8993217185784</v>
      </c>
      <c r="E35" s="1">
        <f t="shared" si="1"/>
        <v>-1725.3905347312389</v>
      </c>
      <c r="F35" s="1">
        <f t="shared" si="4"/>
        <v>3741.100678281422</v>
      </c>
      <c r="G35" s="1">
        <f t="shared" si="5"/>
        <v>60774.60946526876</v>
      </c>
      <c r="H35" s="1"/>
    </row>
    <row r="36" spans="1:8" ht="15">
      <c r="A36">
        <v>30</v>
      </c>
      <c r="B36" s="1">
        <f t="shared" si="2"/>
        <v>3711.6382287883066</v>
      </c>
      <c r="C36" s="1">
        <f t="shared" si="3"/>
        <v>60880.18588290127</v>
      </c>
      <c r="D36" s="1">
        <f t="shared" si="0"/>
        <v>-315.39718130092103</v>
      </c>
      <c r="E36" s="1">
        <f t="shared" si="1"/>
        <v>-1403.254070628089</v>
      </c>
      <c r="F36" s="1">
        <f t="shared" si="4"/>
        <v>3684.6028186990793</v>
      </c>
      <c r="G36" s="1">
        <f t="shared" si="5"/>
        <v>61096.74592937191</v>
      </c>
      <c r="H36" s="1"/>
    </row>
    <row r="37" spans="1:8" ht="15">
      <c r="A37">
        <v>31</v>
      </c>
      <c r="B37" s="1">
        <f t="shared" si="2"/>
        <v>3663.5409167838698</v>
      </c>
      <c r="C37" s="1">
        <f t="shared" si="3"/>
        <v>61231.29624755909</v>
      </c>
      <c r="D37" s="1">
        <f t="shared" si="0"/>
        <v>-361.03423050859794</v>
      </c>
      <c r="E37" s="1">
        <f t="shared" si="1"/>
        <v>-1009.8558798208936</v>
      </c>
      <c r="F37" s="1">
        <f t="shared" si="4"/>
        <v>3638.9657694914026</v>
      </c>
      <c r="G37" s="1">
        <f t="shared" si="5"/>
        <v>61490.14412017911</v>
      </c>
      <c r="H37" s="1"/>
    </row>
    <row r="38" spans="1:8" ht="15">
      <c r="A38">
        <v>32</v>
      </c>
      <c r="B38" s="1">
        <f t="shared" si="2"/>
        <v>3626.3573319171137</v>
      </c>
      <c r="C38" s="1">
        <f t="shared" si="3"/>
        <v>61643.332763550876</v>
      </c>
      <c r="D38" s="1">
        <f aca="true" t="shared" si="6" ref="D38:D69">$Q$2^(A38-1)*($O$1*SIN(A38*$Q$1)-$Q$2*$M$1*SIN((A38-1)*$Q$1))/SIN($Q$1)</f>
        <v>-393.47750644848225</v>
      </c>
      <c r="E38" s="1">
        <f aca="true" t="shared" si="7" ref="E38:E69">$Q$2^(A38-1)*($O$2*SIN(A38*$Q$1)-$Q$2*$M$2*SIN((A38-1)*$Q$1))/SIN($Q$1)</f>
        <v>-558.7111099555349</v>
      </c>
      <c r="F38" s="1">
        <f t="shared" si="4"/>
        <v>3606.522493551518</v>
      </c>
      <c r="G38" s="1">
        <f t="shared" si="5"/>
        <v>61941.28889004447</v>
      </c>
      <c r="H38" s="1"/>
    </row>
    <row r="39" spans="1:8" ht="15">
      <c r="A39">
        <v>33</v>
      </c>
      <c r="B39" s="1">
        <f t="shared" si="2"/>
        <v>3601.50467980583</v>
      </c>
      <c r="C39" s="1">
        <f t="shared" si="3"/>
        <v>62103.98435001676</v>
      </c>
      <c r="D39" s="1">
        <f t="shared" si="6"/>
        <v>-410.8495971304387</v>
      </c>
      <c r="E39" s="1">
        <f t="shared" si="7"/>
        <v>-66.27780925995435</v>
      </c>
      <c r="F39" s="1">
        <f t="shared" si="4"/>
        <v>3589.1504028695617</v>
      </c>
      <c r="G39" s="1">
        <f t="shared" si="5"/>
        <v>62433.722190740045</v>
      </c>
      <c r="H39" s="1"/>
    </row>
    <row r="40" spans="1:8" ht="15">
      <c r="A40">
        <v>34</v>
      </c>
      <c r="B40" s="1">
        <f t="shared" si="2"/>
        <v>3590.0946620723025</v>
      </c>
      <c r="C40" s="1">
        <f t="shared" si="3"/>
        <v>62598.94729259464</v>
      </c>
      <c r="D40" s="1">
        <f t="shared" si="6"/>
        <v>-411.82496504473954</v>
      </c>
      <c r="E40" s="1">
        <f t="shared" si="7"/>
        <v>448.6100227804295</v>
      </c>
      <c r="F40" s="1">
        <f t="shared" si="4"/>
        <v>3588.175034955261</v>
      </c>
      <c r="G40" s="1">
        <f t="shared" si="5"/>
        <v>62948.61002278043</v>
      </c>
      <c r="H40" s="1"/>
    </row>
    <row r="41" spans="1:8" ht="15">
      <c r="A41">
        <v>35</v>
      </c>
      <c r="B41" s="1">
        <f t="shared" si="2"/>
        <v>3592.9365032480664</v>
      </c>
      <c r="C41" s="1">
        <f t="shared" si="3"/>
        <v>63112.14014547242</v>
      </c>
      <c r="D41" s="1">
        <f t="shared" si="6"/>
        <v>-395.70716535070756</v>
      </c>
      <c r="E41" s="1">
        <f t="shared" si="7"/>
        <v>965.4309038144303</v>
      </c>
      <c r="F41" s="1">
        <f t="shared" si="4"/>
        <v>3604.2928346492927</v>
      </c>
      <c r="G41" s="1">
        <f t="shared" si="5"/>
        <v>63465.43090381443</v>
      </c>
      <c r="H41" s="1"/>
    </row>
    <row r="42" spans="1:8" ht="15">
      <c r="A42">
        <v>36</v>
      </c>
      <c r="B42" s="1">
        <f t="shared" si="2"/>
        <v>3610.5315486382374</v>
      </c>
      <c r="C42" s="1">
        <f t="shared" si="3"/>
        <v>63625.9531145747</v>
      </c>
      <c r="D42" s="1">
        <f t="shared" si="6"/>
        <v>-362.48298213493507</v>
      </c>
      <c r="E42" s="1">
        <f t="shared" si="7"/>
        <v>1462.7620761205364</v>
      </c>
      <c r="F42" s="1">
        <f t="shared" si="4"/>
        <v>3637.5170178650656</v>
      </c>
      <c r="G42" s="1">
        <f t="shared" si="5"/>
        <v>63962.76207612054</v>
      </c>
      <c r="H42" s="1"/>
    </row>
    <row r="43" spans="1:8" ht="15">
      <c r="A43">
        <v>37</v>
      </c>
      <c r="B43" s="1">
        <f t="shared" si="2"/>
        <v>3643.0538625779127</v>
      </c>
      <c r="C43" s="1">
        <f t="shared" si="3"/>
        <v>64121.559143093684</v>
      </c>
      <c r="D43" s="1">
        <f t="shared" si="6"/>
        <v>-312.85030735883186</v>
      </c>
      <c r="E43" s="1">
        <f t="shared" si="7"/>
        <v>1919.1346560348604</v>
      </c>
      <c r="F43" s="1">
        <f t="shared" si="4"/>
        <v>3687.1496926411687</v>
      </c>
      <c r="G43" s="1">
        <f t="shared" si="5"/>
        <v>64419.13465603486</v>
      </c>
      <c r="H43" s="1"/>
    </row>
    <row r="44" spans="1:8" ht="15">
      <c r="A44">
        <v>38</v>
      </c>
      <c r="B44" s="1">
        <f t="shared" si="2"/>
        <v>3690.31328097508</v>
      </c>
      <c r="C44" s="1">
        <f t="shared" si="3"/>
        <v>64579.31800032586</v>
      </c>
      <c r="D44" s="1">
        <f t="shared" si="6"/>
        <v>-248.2175524210209</v>
      </c>
      <c r="E44" s="1">
        <f t="shared" si="7"/>
        <v>2313.9249082249466</v>
      </c>
      <c r="F44" s="1">
        <f t="shared" si="4"/>
        <v>3751.7824475789794</v>
      </c>
      <c r="G44" s="1">
        <f t="shared" si="5"/>
        <v>64813.924908224944</v>
      </c>
      <c r="H44" s="1"/>
    </row>
    <row r="45" spans="1:8" ht="15">
      <c r="A45">
        <v>39</v>
      </c>
      <c r="B45" s="1">
        <f t="shared" si="2"/>
        <v>3751.699959630864</v>
      </c>
      <c r="C45" s="1">
        <f t="shared" si="3"/>
        <v>64979.30514249361</v>
      </c>
      <c r="D45" s="1">
        <f t="shared" si="6"/>
        <v>-170.67347811853531</v>
      </c>
      <c r="E45" s="1">
        <f t="shared" si="7"/>
        <v>2628.2460122226207</v>
      </c>
      <c r="F45" s="1">
        <f t="shared" si="4"/>
        <v>3829.326521881465</v>
      </c>
      <c r="G45" s="1">
        <f t="shared" si="5"/>
        <v>65128.24601222262</v>
      </c>
      <c r="H45" s="1"/>
    </row>
    <row r="46" spans="1:8" ht="15">
      <c r="A46">
        <v>40</v>
      </c>
      <c r="B46" s="1">
        <f t="shared" si="2"/>
        <v>3826.1128316549116</v>
      </c>
      <c r="C46" s="1">
        <f t="shared" si="3"/>
        <v>65301.99242429441</v>
      </c>
      <c r="D46" s="1">
        <f t="shared" si="6"/>
        <v>-82.92751483572037</v>
      </c>
      <c r="E46" s="1">
        <f t="shared" si="7"/>
        <v>2845.803242847284</v>
      </c>
      <c r="F46" s="1">
        <f t="shared" si="4"/>
        <v>3917.07248516428</v>
      </c>
      <c r="G46" s="1">
        <f t="shared" si="5"/>
        <v>65345.80324284729</v>
      </c>
      <c r="H46" s="1"/>
    </row>
    <row r="47" spans="1:8" ht="15">
      <c r="A47">
        <v>41</v>
      </c>
      <c r="B47" s="1">
        <f t="shared" si="2"/>
        <v>3911.878745005253</v>
      </c>
      <c r="C47" s="1">
        <f t="shared" si="3"/>
        <v>65529.09599529347</v>
      </c>
      <c r="D47" s="1">
        <f t="shared" si="6"/>
        <v>11.778124711683693</v>
      </c>
      <c r="E47" s="1">
        <f t="shared" si="7"/>
        <v>2953.675525021902</v>
      </c>
      <c r="F47" s="1">
        <f t="shared" si="4"/>
        <v>4011.778124711684</v>
      </c>
      <c r="G47" s="1">
        <f t="shared" si="5"/>
        <v>65453.6755250219</v>
      </c>
      <c r="H47" s="1"/>
    </row>
    <row r="48" spans="1:8" ht="15">
      <c r="A48">
        <v>42</v>
      </c>
      <c r="B48" s="1">
        <f t="shared" si="2"/>
        <v>4006.674394929806</v>
      </c>
      <c r="C48" s="1">
        <f t="shared" si="3"/>
        <v>65644.58611884901</v>
      </c>
      <c r="D48" s="1">
        <f t="shared" si="6"/>
        <v>109.7820123089416</v>
      </c>
      <c r="E48" s="1">
        <f t="shared" si="7"/>
        <v>2942.9879047764607</v>
      </c>
      <c r="F48" s="1">
        <f t="shared" si="4"/>
        <v>4109.782012308942</v>
      </c>
      <c r="G48" s="1">
        <f t="shared" si="5"/>
        <v>65442.98790477646</v>
      </c>
      <c r="H48" s="1"/>
    </row>
    <row r="49" spans="1:8" ht="15">
      <c r="A49">
        <v>43</v>
      </c>
      <c r="B49" s="1">
        <f t="shared" si="2"/>
        <v>4107.469056410158</v>
      </c>
      <c r="C49" s="1">
        <f t="shared" si="3"/>
        <v>65635.82336099379</v>
      </c>
      <c r="D49" s="1">
        <f t="shared" si="6"/>
        <v>207.13905338128572</v>
      </c>
      <c r="E49" s="1">
        <f t="shared" si="7"/>
        <v>2809.442597861925</v>
      </c>
      <c r="F49" s="1">
        <f t="shared" si="4"/>
        <v>4207.139053381286</v>
      </c>
      <c r="G49" s="1">
        <f t="shared" si="5"/>
        <v>65309.442597861926</v>
      </c>
      <c r="H49" s="1"/>
    </row>
    <row r="50" spans="1:8" ht="15">
      <c r="A50">
        <v>44</v>
      </c>
      <c r="B50" s="1">
        <f t="shared" si="2"/>
        <v>4210.511435783359</v>
      </c>
      <c r="C50" s="1">
        <f t="shared" si="3"/>
        <v>65494.74696092759</v>
      </c>
      <c r="D50" s="1">
        <f t="shared" si="6"/>
        <v>299.7732588007063</v>
      </c>
      <c r="E50" s="1">
        <f t="shared" si="7"/>
        <v>2553.6808671166127</v>
      </c>
      <c r="F50" s="1">
        <f t="shared" si="4"/>
        <v>4299.773258800707</v>
      </c>
      <c r="G50" s="1">
        <f t="shared" si="5"/>
        <v>65053.680867116615</v>
      </c>
      <c r="H50" s="1"/>
    </row>
    <row r="51" spans="1:8" ht="15">
      <c r="A51">
        <v>45</v>
      </c>
      <c r="B51" s="1">
        <f t="shared" si="2"/>
        <v>4311.386766393463</v>
      </c>
      <c r="C51" s="1">
        <f t="shared" si="3"/>
        <v>65218.99909654734</v>
      </c>
      <c r="D51" s="1">
        <f t="shared" si="6"/>
        <v>383.6420728622712</v>
      </c>
      <c r="E51" s="1">
        <f t="shared" si="7"/>
        <v>2181.453907404889</v>
      </c>
      <c r="F51" s="1">
        <f t="shared" si="4"/>
        <v>4383.642072862272</v>
      </c>
      <c r="G51" s="1">
        <f t="shared" si="5"/>
        <v>64681.45390740489</v>
      </c>
      <c r="H51" s="1"/>
    </row>
    <row r="52" spans="1:8" ht="15">
      <c r="A52">
        <v>46</v>
      </c>
      <c r="B52" s="1">
        <f t="shared" si="2"/>
        <v>4405.168020174983</v>
      </c>
      <c r="C52" s="1">
        <f t="shared" si="3"/>
        <v>64812.832431825496</v>
      </c>
      <c r="D52" s="1">
        <f t="shared" si="6"/>
        <v>454.90588352768</v>
      </c>
      <c r="E52" s="1">
        <f t="shared" si="7"/>
        <v>1703.587989508129</v>
      </c>
      <c r="F52" s="1">
        <f t="shared" si="4"/>
        <v>4454.90588352768</v>
      </c>
      <c r="G52" s="1">
        <f t="shared" si="5"/>
        <v>64203.58798950813</v>
      </c>
      <c r="H52" s="1"/>
    </row>
    <row r="53" spans="1:8" ht="15">
      <c r="A53">
        <v>47</v>
      </c>
      <c r="B53" s="1">
        <f t="shared" si="2"/>
        <v>4486.675343892593</v>
      </c>
      <c r="C53" s="1">
        <f t="shared" si="3"/>
        <v>64287.63069185878</v>
      </c>
      <c r="D53" s="1">
        <f t="shared" si="6"/>
        <v>510.09587049204345</v>
      </c>
      <c r="E53" s="1">
        <f t="shared" si="7"/>
        <v>1135.7370833625373</v>
      </c>
      <c r="F53" s="1">
        <f t="shared" si="4"/>
        <v>4510.095870492044</v>
      </c>
      <c r="G53" s="1">
        <f t="shared" si="5"/>
        <v>63635.73708336254</v>
      </c>
      <c r="H53" s="1"/>
    </row>
    <row r="54" spans="1:8" ht="15">
      <c r="A54">
        <v>48</v>
      </c>
      <c r="B54" s="1">
        <f t="shared" si="2"/>
        <v>4550.8394922857815</v>
      </c>
      <c r="C54" s="1">
        <f t="shared" si="3"/>
        <v>63661.886596358774</v>
      </c>
      <c r="D54" s="1">
        <f t="shared" si="6"/>
        <v>546.27314199972</v>
      </c>
      <c r="E54" s="1">
        <f t="shared" si="7"/>
        <v>497.92475084942225</v>
      </c>
      <c r="F54" s="1">
        <f t="shared" si="4"/>
        <v>4546.273141999721</v>
      </c>
      <c r="G54" s="1">
        <f t="shared" si="5"/>
        <v>62997.92475084942</v>
      </c>
      <c r="H54" s="1"/>
    </row>
    <row r="55" spans="1:8" ht="15">
      <c r="A55">
        <v>49</v>
      </c>
      <c r="B55" s="1">
        <f t="shared" si="2"/>
        <v>4593.139967551919</v>
      </c>
      <c r="C55" s="1">
        <f t="shared" si="3"/>
        <v>62960.53697054491</v>
      </c>
      <c r="D55" s="1">
        <f t="shared" si="6"/>
        <v>561.172191765742</v>
      </c>
      <c r="E55" s="1">
        <f t="shared" si="7"/>
        <v>-186.11406352656996</v>
      </c>
      <c r="F55" s="1">
        <f t="shared" si="4"/>
        <v>4561.172191765742</v>
      </c>
      <c r="G55" s="1">
        <f t="shared" si="5"/>
        <v>62313.88593647343</v>
      </c>
      <c r="H55" s="1"/>
    </row>
    <row r="56" spans="1:8" ht="15">
      <c r="A56">
        <v>50</v>
      </c>
      <c r="B56" s="1">
        <f t="shared" si="2"/>
        <v>4610.062453679479</v>
      </c>
      <c r="C56" s="1">
        <f t="shared" si="3"/>
        <v>62213.6487534297</v>
      </c>
      <c r="D56" s="1">
        <f t="shared" si="6"/>
        <v>553.3220809071341</v>
      </c>
      <c r="E56" s="1">
        <f t="shared" si="7"/>
        <v>-889.7719662265218</v>
      </c>
      <c r="F56" s="1">
        <f t="shared" si="4"/>
        <v>4553.3220809071345</v>
      </c>
      <c r="G56" s="1">
        <f t="shared" si="5"/>
        <v>61610.22803377348</v>
      </c>
      <c r="H56" s="1"/>
    </row>
    <row r="57" spans="1:8" ht="15">
      <c r="A57">
        <v>51</v>
      </c>
      <c r="B57" s="1">
        <f t="shared" si="2"/>
        <v>4599.501676636455</v>
      </c>
      <c r="C57" s="1">
        <f t="shared" si="3"/>
        <v>61454.56452921228</v>
      </c>
      <c r="D57" s="1">
        <f t="shared" si="6"/>
        <v>522.1394126387296</v>
      </c>
      <c r="E57" s="1">
        <f t="shared" si="7"/>
        <v>-1584.5611013293708</v>
      </c>
      <c r="F57" s="1">
        <f t="shared" si="4"/>
        <v>4522.13941263873</v>
      </c>
      <c r="G57" s="1">
        <f t="shared" si="5"/>
        <v>60915.43889867063</v>
      </c>
      <c r="H57" s="1"/>
    </row>
    <row r="58" spans="1:8" ht="15">
      <c r="A58">
        <v>52</v>
      </c>
      <c r="B58" s="1">
        <f t="shared" si="2"/>
        <v>4561.033819030828</v>
      </c>
      <c r="C58" s="1">
        <f t="shared" si="3"/>
        <v>60717.722239767754</v>
      </c>
      <c r="D58" s="1">
        <f t="shared" si="6"/>
        <v>467.9881036369905</v>
      </c>
      <c r="E58" s="1">
        <f t="shared" si="7"/>
        <v>-2241.2230450898196</v>
      </c>
      <c r="F58" s="1">
        <f t="shared" si="4"/>
        <v>4467.988103636991</v>
      </c>
      <c r="G58" s="1">
        <f t="shared" si="5"/>
        <v>60258.77695491018</v>
      </c>
      <c r="H58" s="1"/>
    </row>
    <row r="59" spans="1:8" ht="15">
      <c r="A59">
        <v>53</v>
      </c>
      <c r="B59" s="1">
        <f t="shared" si="2"/>
        <v>4496.001585916222</v>
      </c>
      <c r="C59" s="1">
        <f t="shared" si="3"/>
        <v>60036.42832794715</v>
      </c>
      <c r="D59" s="1">
        <f t="shared" si="6"/>
        <v>392.2021374116469</v>
      </c>
      <c r="E59" s="1">
        <f t="shared" si="7"/>
        <v>-2830.9151523935457</v>
      </c>
      <c r="F59" s="1">
        <f t="shared" si="4"/>
        <v>4392.2021374116475</v>
      </c>
      <c r="G59" s="1">
        <f t="shared" si="5"/>
        <v>59669.08484760646</v>
      </c>
      <c r="H59" s="1"/>
    </row>
    <row r="60" spans="1:8" ht="15">
      <c r="A60">
        <v>54</v>
      </c>
      <c r="B60" s="1">
        <f t="shared" si="2"/>
        <v>4407.391808759679</v>
      </c>
      <c r="C60" s="1">
        <f t="shared" si="3"/>
        <v>59440.865054679</v>
      </c>
      <c r="D60" s="1">
        <f t="shared" si="6"/>
        <v>297.0688724105881</v>
      </c>
      <c r="E60" s="1">
        <f t="shared" si="7"/>
        <v>-3326.4270604132735</v>
      </c>
      <c r="F60" s="1">
        <f t="shared" si="4"/>
        <v>4297.0688724105885</v>
      </c>
      <c r="G60" s="1">
        <f t="shared" si="5"/>
        <v>59173.572939586724</v>
      </c>
      <c r="H60" s="1"/>
    </row>
    <row r="61" spans="1:8" ht="15">
      <c r="A61">
        <v>55</v>
      </c>
      <c r="B61" s="1">
        <f t="shared" si="2"/>
        <v>4299.529358360493</v>
      </c>
      <c r="C61" s="1">
        <f t="shared" si="3"/>
        <v>58956.55062410169</v>
      </c>
      <c r="D61" s="1">
        <f t="shared" si="6"/>
        <v>185.77202144087684</v>
      </c>
      <c r="E61" s="1">
        <f t="shared" si="7"/>
        <v>-3703.377948422441</v>
      </c>
      <c r="F61" s="1">
        <f t="shared" si="4"/>
        <v>4185.772021440877</v>
      </c>
      <c r="G61" s="1">
        <f t="shared" si="5"/>
        <v>58796.62205157756</v>
      </c>
      <c r="H61" s="1"/>
    </row>
    <row r="62" spans="1:8" ht="15">
      <c r="A62">
        <v>56</v>
      </c>
      <c r="B62" s="1">
        <f t="shared" si="2"/>
        <v>4177.648041388181</v>
      </c>
      <c r="C62" s="1">
        <f t="shared" si="3"/>
        <v>58603.36626850999</v>
      </c>
      <c r="D62" s="1">
        <f t="shared" si="6"/>
        <v>62.295061351132226</v>
      </c>
      <c r="E62" s="1">
        <f t="shared" si="7"/>
        <v>-3941.343977237689</v>
      </c>
      <c r="F62" s="1">
        <f t="shared" si="4"/>
        <v>4062.2950613511325</v>
      </c>
      <c r="G62" s="1">
        <f t="shared" si="5"/>
        <v>58558.65602276231</v>
      </c>
      <c r="H62" s="1"/>
    </row>
    <row r="63" spans="1:8" ht="15">
      <c r="A63">
        <v>57</v>
      </c>
      <c r="B63" s="1">
        <f t="shared" si="2"/>
        <v>4047.4179271772505</v>
      </c>
      <c r="C63" s="1">
        <f t="shared" si="3"/>
        <v>58395.15080378289</v>
      </c>
      <c r="D63" s="1">
        <f t="shared" si="6"/>
        <v>-68.71249159517498</v>
      </c>
      <c r="E63" s="1">
        <f t="shared" si="7"/>
        <v>-4024.866213272325</v>
      </c>
      <c r="F63" s="1">
        <f t="shared" si="4"/>
        <v>3931.2875084048255</v>
      </c>
      <c r="G63" s="1">
        <f t="shared" si="5"/>
        <v>58475.133786727674</v>
      </c>
      <c r="H63" s="1"/>
    </row>
    <row r="64" spans="1:8" ht="15">
      <c r="A64">
        <v>58</v>
      </c>
      <c r="B64" s="1">
        <f t="shared" si="2"/>
        <v>3914.5056053762246</v>
      </c>
      <c r="C64" s="1">
        <f t="shared" si="3"/>
        <v>58339.77126361652</v>
      </c>
      <c r="D64" s="1">
        <f t="shared" si="6"/>
        <v>-202.10186299776458</v>
      </c>
      <c r="E64" s="1">
        <f t="shared" si="7"/>
        <v>-3944.292326299046</v>
      </c>
      <c r="F64" s="1">
        <f t="shared" si="4"/>
        <v>3797.8981370022357</v>
      </c>
      <c r="G64" s="1">
        <f t="shared" si="5"/>
        <v>58555.707673700956</v>
      </c>
      <c r="H64" s="1"/>
    </row>
    <row r="65" spans="1:8" ht="15">
      <c r="A65">
        <v>59</v>
      </c>
      <c r="B65" s="1">
        <f t="shared" si="2"/>
        <v>3784.223695710461</v>
      </c>
      <c r="C65" s="1">
        <f t="shared" si="3"/>
        <v>58439.525732149974</v>
      </c>
      <c r="D65" s="1">
        <f t="shared" si="6"/>
        <v>-332.41924230697947</v>
      </c>
      <c r="E65" s="1">
        <f t="shared" si="7"/>
        <v>-3696.4103967042074</v>
      </c>
      <c r="F65" s="1">
        <f t="shared" si="4"/>
        <v>3667.580757693021</v>
      </c>
      <c r="G65" s="1">
        <f t="shared" si="5"/>
        <v>58803.58960329579</v>
      </c>
      <c r="H65" s="1"/>
    </row>
    <row r="66" spans="1:8" ht="15">
      <c r="A66">
        <v>60</v>
      </c>
      <c r="B66" s="1">
        <f t="shared" si="2"/>
        <v>3661.297752188695</v>
      </c>
      <c r="C66" s="1">
        <f t="shared" si="3"/>
        <v>58691.723029888315</v>
      </c>
      <c r="D66" s="1">
        <f t="shared" si="6"/>
        <v>-454.1204633899078</v>
      </c>
      <c r="E66" s="1">
        <f t="shared" si="7"/>
        <v>-3284.840149825569</v>
      </c>
      <c r="F66" s="1">
        <f t="shared" si="4"/>
        <v>3545.8795366100926</v>
      </c>
      <c r="G66" s="1">
        <f t="shared" si="5"/>
        <v>59215.15985017443</v>
      </c>
      <c r="H66" s="1"/>
    </row>
    <row r="67" spans="1:8" ht="15">
      <c r="A67">
        <v>61</v>
      </c>
      <c r="B67" s="1">
        <f t="shared" si="2"/>
        <v>3549.75186490564</v>
      </c>
      <c r="C67" s="1">
        <f t="shared" si="3"/>
        <v>59089.303400251156</v>
      </c>
      <c r="D67" s="1">
        <f t="shared" si="6"/>
        <v>-561.7980311692943</v>
      </c>
      <c r="E67" s="1">
        <f t="shared" si="7"/>
        <v>-2720.1556388578233</v>
      </c>
      <c r="F67" s="1">
        <f t="shared" si="4"/>
        <v>3438.2019688307064</v>
      </c>
      <c r="G67" s="1">
        <f t="shared" si="5"/>
        <v>59779.844361142175</v>
      </c>
      <c r="H67" s="1"/>
    </row>
    <row r="68" spans="1:8" ht="15">
      <c r="A68">
        <v>62</v>
      </c>
      <c r="B68" s="1">
        <f t="shared" si="2"/>
        <v>3452.8948519809537</v>
      </c>
      <c r="C68" s="1">
        <f t="shared" si="3"/>
        <v>59621.40037345092</v>
      </c>
      <c r="D68" s="1">
        <f t="shared" si="6"/>
        <v>-650.4115437245451</v>
      </c>
      <c r="E68" s="1">
        <f t="shared" si="7"/>
        <v>-2019.7235305811603</v>
      </c>
      <c r="F68" s="1">
        <f t="shared" si="4"/>
        <v>3349.5884562754554</v>
      </c>
      <c r="G68" s="1">
        <f t="shared" si="5"/>
        <v>60480.27646941884</v>
      </c>
      <c r="H68" s="1"/>
    </row>
    <row r="69" spans="1:8" ht="15">
      <c r="A69">
        <v>63</v>
      </c>
      <c r="B69" s="1">
        <f t="shared" si="2"/>
        <v>3373.378837329549</v>
      </c>
      <c r="C69" s="1">
        <f t="shared" si="3"/>
        <v>60273.78387497931</v>
      </c>
      <c r="D69" s="1">
        <f t="shared" si="6"/>
        <v>-715.5120599663327</v>
      </c>
      <c r="E69" s="1">
        <f t="shared" si="7"/>
        <v>-1207.25234544306</v>
      </c>
      <c r="F69" s="1">
        <f t="shared" si="4"/>
        <v>3284.4879400336677</v>
      </c>
      <c r="G69" s="1">
        <f t="shared" si="5"/>
        <v>61292.74765455694</v>
      </c>
      <c r="H69" s="1"/>
    </row>
    <row r="70" spans="1:8" ht="15">
      <c r="A70">
        <v>64</v>
      </c>
      <c r="B70" s="1">
        <f t="shared" si="2"/>
        <v>3313.2998744218157</v>
      </c>
      <c r="C70" s="1">
        <f t="shared" si="3"/>
        <v>61029.16044558505</v>
      </c>
      <c r="D70" s="1">
        <f aca="true" t="shared" si="8" ref="D70:D106">$Q$2^(A70-1)*($O$1*SIN(A70*$Q$1)-$Q$2*$M$1*SIN((A70-1)*$Q$1))/SIN($Q$1)</f>
        <v>-753.450836868765</v>
      </c>
      <c r="E70" s="1">
        <f aca="true" t="shared" si="9" ref="E70:E106">$Q$2^(A70-1)*($O$2*SIN(A70*$Q$1)-$Q$2*$M$2*SIN((A70-1)*$Q$1))/SIN($Q$1)</f>
        <v>-312.0598420687717</v>
      </c>
      <c r="F70" s="1">
        <f t="shared" si="4"/>
        <v>3246.549163131235</v>
      </c>
      <c r="G70" s="1">
        <f t="shared" si="5"/>
        <v>62187.940157931225</v>
      </c>
      <c r="H70" s="1"/>
    </row>
    <row r="71" spans="1:10" ht="15">
      <c r="A71">
        <v>65</v>
      </c>
      <c r="B71" s="1">
        <f t="shared" si="2"/>
        <v>3274.313214334314</v>
      </c>
      <c r="C71" s="1">
        <f t="shared" si="3"/>
        <v>61867.33508842333</v>
      </c>
      <c r="D71" s="1">
        <f t="shared" si="8"/>
        <v>-761.5631274388654</v>
      </c>
      <c r="E71" s="1">
        <f t="shared" si="9"/>
        <v>631.9222507487825</v>
      </c>
      <c r="F71" s="1">
        <f t="shared" si="4"/>
        <v>3238.436872561135</v>
      </c>
      <c r="G71" s="1">
        <f t="shared" si="5"/>
        <v>63131.92225074878</v>
      </c>
      <c r="H71" s="1"/>
      <c r="J71">
        <f>ASIN(1/SQRT(26))</f>
        <v>0.19739555984988078</v>
      </c>
    </row>
    <row r="72" spans="1:8" ht="15">
      <c r="A72">
        <v>66</v>
      </c>
      <c r="B72" s="1">
        <f aca="true" t="shared" si="10" ref="B72:B106">B71+$C$1*B71*C71-$C$2*B71</f>
        <v>3257.740869692545</v>
      </c>
      <c r="C72" s="1">
        <f aca="true" t="shared" si="11" ref="C72:C106">C71+$C$3*C71-$C$4*B71*C71</f>
        <v>62765.26123918372</v>
      </c>
      <c r="D72" s="1">
        <f t="shared" si="8"/>
        <v>-738.3183957396011</v>
      </c>
      <c r="E72" s="1">
        <f t="shared" si="9"/>
        <v>1587.375256893781</v>
      </c>
      <c r="F72" s="1">
        <f aca="true" t="shared" si="12" ref="F72:F106">D72+$K$2</f>
        <v>3261.6816042603996</v>
      </c>
      <c r="G72" s="1">
        <f aca="true" t="shared" si="13" ref="G72:G106">E72+$K$1</f>
        <v>64087.37525689378</v>
      </c>
      <c r="H72" s="1"/>
    </row>
    <row r="73" spans="1:8" ht="15">
      <c r="A73">
        <v>67</v>
      </c>
      <c r="B73" s="1">
        <f t="shared" si="10"/>
        <v>3264.6540887328174</v>
      </c>
      <c r="C73" s="1">
        <f t="shared" si="11"/>
        <v>63697.02300360205</v>
      </c>
      <c r="D73" s="1">
        <f t="shared" si="8"/>
        <v>-683.4293566074278</v>
      </c>
      <c r="E73" s="1">
        <f t="shared" si="9"/>
        <v>2515.0105558640835</v>
      </c>
      <c r="F73" s="1">
        <f t="shared" si="12"/>
        <v>3316.5706433925725</v>
      </c>
      <c r="G73" s="1">
        <f t="shared" si="13"/>
        <v>65015.010555864086</v>
      </c>
      <c r="H73" s="1"/>
    </row>
    <row r="74" spans="1:8" ht="15">
      <c r="A74">
        <v>68</v>
      </c>
      <c r="B74" s="1">
        <f t="shared" si="10"/>
        <v>3295.917017076951</v>
      </c>
      <c r="C74" s="1">
        <f t="shared" si="11"/>
        <v>64633.80991211386</v>
      </c>
      <c r="D74" s="1">
        <f t="shared" si="8"/>
        <v>-597.9136569300435</v>
      </c>
      <c r="E74" s="1">
        <f t="shared" si="9"/>
        <v>3375.125216773524</v>
      </c>
      <c r="F74" s="1">
        <f t="shared" si="12"/>
        <v>3402.086343069957</v>
      </c>
      <c r="G74" s="1">
        <f t="shared" si="13"/>
        <v>65875.12521677352</v>
      </c>
      <c r="H74" s="1"/>
    </row>
    <row r="75" spans="1:8" ht="15">
      <c r="A75">
        <v>69</v>
      </c>
      <c r="B75" s="1">
        <f t="shared" si="10"/>
        <v>3352.1799002813</v>
      </c>
      <c r="C75" s="1">
        <f t="shared" si="11"/>
        <v>65543.96122572591</v>
      </c>
      <c r="D75" s="1">
        <f t="shared" si="8"/>
        <v>-484.10373816609626</v>
      </c>
      <c r="E75" s="1">
        <f t="shared" si="9"/>
        <v>4129.237093291628</v>
      </c>
      <c r="F75" s="1">
        <f t="shared" si="12"/>
        <v>3515.896261833904</v>
      </c>
      <c r="G75" s="1">
        <f t="shared" si="13"/>
        <v>66629.23709329162</v>
      </c>
      <c r="H75" s="1"/>
    </row>
    <row r="76" spans="1:8" ht="15">
      <c r="A76">
        <v>70</v>
      </c>
      <c r="B76" s="1">
        <f t="shared" si="10"/>
        <v>3433.811145386212</v>
      </c>
      <c r="C76" s="1">
        <f t="shared" si="11"/>
        <v>66393.17513567008</v>
      </c>
      <c r="D76" s="1">
        <f t="shared" si="8"/>
        <v>-345.60239706937915</v>
      </c>
      <c r="E76" s="1">
        <f t="shared" si="9"/>
        <v>4741.7345369614995</v>
      </c>
      <c r="F76" s="1">
        <f t="shared" si="12"/>
        <v>3654.3976029306214</v>
      </c>
      <c r="G76" s="1">
        <f t="shared" si="13"/>
        <v>67241.7345369615</v>
      </c>
      <c r="H76" s="1"/>
    </row>
    <row r="77" spans="1:8" ht="15">
      <c r="A77">
        <v>71</v>
      </c>
      <c r="B77" s="1">
        <f t="shared" si="10"/>
        <v>3540.758570760647</v>
      </c>
      <c r="C77" s="1">
        <f t="shared" si="11"/>
        <v>67144.99665135483</v>
      </c>
      <c r="D77" s="1">
        <f t="shared" si="8"/>
        <v>-187.18372124804802</v>
      </c>
      <c r="E77" s="1">
        <f t="shared" si="9"/>
        <v>5181.472684500264</v>
      </c>
      <c r="F77" s="1">
        <f t="shared" si="12"/>
        <v>3812.8162787519523</v>
      </c>
      <c r="G77" s="1">
        <f t="shared" si="13"/>
        <v>67681.47268450026</v>
      </c>
      <c r="H77" s="1"/>
    </row>
    <row r="78" spans="1:8" ht="15">
      <c r="A78">
        <v>72</v>
      </c>
      <c r="B78" s="1">
        <f t="shared" si="10"/>
        <v>3672.333064396161</v>
      </c>
      <c r="C78" s="1">
        <f t="shared" si="11"/>
        <v>67761.71193592362</v>
      </c>
      <c r="D78" s="1">
        <f t="shared" si="8"/>
        <v>-14.64133569642831</v>
      </c>
      <c r="E78" s="1">
        <f t="shared" si="9"/>
        <v>5423.247775467283</v>
      </c>
      <c r="F78" s="1">
        <f t="shared" si="12"/>
        <v>3985.3586643035724</v>
      </c>
      <c r="G78" s="1">
        <f t="shared" si="13"/>
        <v>67923.24777546729</v>
      </c>
      <c r="H78" s="1"/>
    </row>
    <row r="79" spans="1:8" ht="15">
      <c r="A79">
        <v>73</v>
      </c>
      <c r="B79" s="1">
        <f t="shared" si="10"/>
        <v>3826.915134137123</v>
      </c>
      <c r="C79" s="1">
        <f t="shared" si="11"/>
        <v>68205.77738594991</v>
      </c>
      <c r="D79" s="1">
        <f t="shared" si="8"/>
        <v>165.41183422018452</v>
      </c>
      <c r="E79" s="1">
        <f t="shared" si="9"/>
        <v>5449.08328895548</v>
      </c>
      <c r="F79" s="1">
        <f t="shared" si="12"/>
        <v>4165.411834220185</v>
      </c>
      <c r="G79" s="1">
        <f t="shared" si="13"/>
        <v>67949.08328895547</v>
      </c>
      <c r="H79" s="1"/>
    </row>
    <row r="80" spans="1:8" ht="15">
      <c r="A80">
        <v>74</v>
      </c>
      <c r="B80" s="1">
        <f t="shared" si="10"/>
        <v>4001.599340779595</v>
      </c>
      <c r="C80" s="1">
        <f t="shared" si="11"/>
        <v>68441.88514254832</v>
      </c>
      <c r="D80" s="1">
        <f t="shared" si="8"/>
        <v>345.7858926815544</v>
      </c>
      <c r="E80" s="1">
        <f t="shared" si="9"/>
        <v>5249.266867956633</v>
      </c>
      <c r="F80" s="1">
        <f t="shared" si="12"/>
        <v>4345.785892681555</v>
      </c>
      <c r="G80" s="1">
        <f t="shared" si="13"/>
        <v>67749.26686795663</v>
      </c>
      <c r="H80" s="1"/>
    </row>
    <row r="81" spans="1:8" ht="15">
      <c r="A81">
        <v>75</v>
      </c>
      <c r="B81" s="1">
        <f t="shared" si="10"/>
        <v>4191.81569013487</v>
      </c>
      <c r="C81" s="1">
        <f t="shared" si="11"/>
        <v>68439.6959045895</v>
      </c>
      <c r="D81" s="1">
        <f t="shared" si="8"/>
        <v>518.9899988656348</v>
      </c>
      <c r="E81" s="1">
        <f t="shared" si="9"/>
        <v>4823.084926189724</v>
      </c>
      <c r="F81" s="1">
        <f t="shared" si="12"/>
        <v>4518.989998865635</v>
      </c>
      <c r="G81" s="1">
        <f t="shared" si="13"/>
        <v>67323.08492618972</v>
      </c>
      <c r="H81" s="1"/>
    </row>
    <row r="82" spans="1:8" ht="15">
      <c r="A82">
        <v>76</v>
      </c>
      <c r="B82" s="1">
        <f t="shared" si="10"/>
        <v>4391.000574034775</v>
      </c>
      <c r="C82" s="1">
        <f t="shared" si="11"/>
        <v>68177.13975453831</v>
      </c>
      <c r="D82" s="1">
        <f t="shared" si="8"/>
        <v>677.5319529246802</v>
      </c>
      <c r="E82" s="1">
        <f t="shared" si="9"/>
        <v>4179.2122845764</v>
      </c>
      <c r="F82" s="1">
        <f t="shared" si="12"/>
        <v>4677.531952924681</v>
      </c>
      <c r="G82" s="1">
        <f t="shared" si="13"/>
        <v>66679.2122845764</v>
      </c>
      <c r="H82" s="1"/>
    </row>
    <row r="83" spans="1:8" ht="15">
      <c r="A83">
        <v>77</v>
      </c>
      <c r="B83" s="1">
        <f t="shared" si="10"/>
        <v>4590.427165403202</v>
      </c>
      <c r="C83" s="1">
        <f t="shared" si="11"/>
        <v>67643.99373893683</v>
      </c>
      <c r="D83" s="1">
        <f t="shared" si="8"/>
        <v>814.2298219367268</v>
      </c>
      <c r="E83" s="1">
        <f t="shared" si="9"/>
        <v>3335.726829422404</v>
      </c>
      <c r="F83" s="1">
        <f t="shared" si="12"/>
        <v>4814.229821936728</v>
      </c>
      <c r="G83" s="1">
        <f t="shared" si="13"/>
        <v>65835.7268294224</v>
      </c>
      <c r="H83" s="1"/>
    </row>
    <row r="84" spans="1:8" ht="15">
      <c r="A84">
        <v>78</v>
      </c>
      <c r="B84" s="1">
        <f t="shared" si="10"/>
        <v>4779.332194186239</v>
      </c>
      <c r="C84" s="1">
        <f t="shared" si="11"/>
        <v>66845.21670934018</v>
      </c>
      <c r="D84" s="1">
        <f t="shared" si="8"/>
        <v>922.5231235922982</v>
      </c>
      <c r="E84" s="1">
        <f t="shared" si="9"/>
        <v>2319.733583383503</v>
      </c>
      <c r="F84" s="1">
        <f t="shared" si="12"/>
        <v>4922.523123592298</v>
      </c>
      <c r="G84" s="1">
        <f t="shared" si="13"/>
        <v>64819.7335833835</v>
      </c>
      <c r="H84" s="1"/>
    </row>
    <row r="85" spans="1:8" ht="15">
      <c r="A85">
        <v>79</v>
      </c>
      <c r="B85" s="1">
        <f t="shared" si="10"/>
        <v>4945.470067063563</v>
      </c>
      <c r="C85" s="1">
        <f t="shared" si="11"/>
        <v>65803.32412116129</v>
      </c>
      <c r="D85" s="1">
        <f t="shared" si="8"/>
        <v>996.7706044850494</v>
      </c>
      <c r="E85" s="1">
        <f t="shared" si="9"/>
        <v>1166.5982046159065</v>
      </c>
      <c r="F85" s="1">
        <f t="shared" si="12"/>
        <v>4996.77060448505</v>
      </c>
      <c r="G85" s="1">
        <f t="shared" si="13"/>
        <v>63666.598204615904</v>
      </c>
      <c r="H85" s="1"/>
    </row>
    <row r="86" spans="1:8" ht="15">
      <c r="A86">
        <v>80</v>
      </c>
      <c r="B86" s="1">
        <f t="shared" si="10"/>
        <v>5076.161991567661</v>
      </c>
      <c r="C86" s="1">
        <f t="shared" si="11"/>
        <v>64559.0226557645</v>
      </c>
      <c r="D86" s="1">
        <f t="shared" si="8"/>
        <v>1032.5216890228883</v>
      </c>
      <c r="E86" s="1">
        <f t="shared" si="9"/>
        <v>-81.1938218351627</v>
      </c>
      <c r="F86" s="1">
        <f t="shared" si="12"/>
        <v>5032.5216890228885</v>
      </c>
      <c r="G86" s="1">
        <f t="shared" si="13"/>
        <v>62418.806178164836</v>
      </c>
      <c r="H86" s="1"/>
    </row>
    <row r="87" spans="1:8" ht="15">
      <c r="A87">
        <v>81</v>
      </c>
      <c r="B87" s="1">
        <f t="shared" si="10"/>
        <v>5159.777451927408</v>
      </c>
      <c r="C87" s="1">
        <f t="shared" si="11"/>
        <v>63169.50332786672</v>
      </c>
      <c r="D87" s="1">
        <f t="shared" si="8"/>
        <v>1026.7492533358193</v>
      </c>
      <c r="E87" s="1">
        <f t="shared" si="9"/>
        <v>-1375.5198143502819</v>
      </c>
      <c r="F87" s="1">
        <f t="shared" si="12"/>
        <v>5026.74925333582</v>
      </c>
      <c r="G87" s="1">
        <f t="shared" si="13"/>
        <v>61124.48018564972</v>
      </c>
      <c r="H87" s="1"/>
    </row>
    <row r="88" spans="1:8" ht="15">
      <c r="A88">
        <v>82</v>
      </c>
      <c r="B88" s="1">
        <f t="shared" si="10"/>
        <v>5187.413357328344</v>
      </c>
      <c r="C88" s="1">
        <f t="shared" si="11"/>
        <v>61704.25201568445</v>
      </c>
      <c r="D88" s="1">
        <f t="shared" si="8"/>
        <v>978.032493636776</v>
      </c>
      <c r="E88" s="1">
        <f t="shared" si="9"/>
        <v>-2664.3963412513453</v>
      </c>
      <c r="F88" s="1">
        <f t="shared" si="12"/>
        <v>4978.032493636776</v>
      </c>
      <c r="G88" s="1">
        <f t="shared" si="13"/>
        <v>59835.60365874865</v>
      </c>
      <c r="H88" s="1"/>
    </row>
    <row r="89" spans="1:8" ht="15">
      <c r="A89">
        <v>83</v>
      </c>
      <c r="B89" s="1">
        <f t="shared" si="10"/>
        <v>5154.3903675451</v>
      </c>
      <c r="C89" s="1">
        <f t="shared" si="11"/>
        <v>60238.88295473688</v>
      </c>
      <c r="D89" s="1">
        <f t="shared" si="8"/>
        <v>886.6802853724039</v>
      </c>
      <c r="E89" s="1">
        <f t="shared" si="9"/>
        <v>-3893.987334853253</v>
      </c>
      <c r="F89" s="1">
        <f t="shared" si="12"/>
        <v>4886.680285372404</v>
      </c>
      <c r="G89" s="1">
        <f t="shared" si="13"/>
        <v>58606.01266514674</v>
      </c>
      <c r="H89" s="1"/>
    </row>
    <row r="90" spans="1:8" ht="15">
      <c r="A90">
        <v>84</v>
      </c>
      <c r="B90" s="1">
        <f t="shared" si="10"/>
        <v>5061.152928201131</v>
      </c>
      <c r="C90" s="1">
        <f t="shared" si="11"/>
        <v>58848.09923004438</v>
      </c>
      <c r="D90" s="1">
        <f t="shared" si="8"/>
        <v>754.7875209761697</v>
      </c>
      <c r="E90" s="1">
        <f t="shared" si="9"/>
        <v>-5010.769600921687</v>
      </c>
      <c r="F90" s="1">
        <f t="shared" si="12"/>
        <v>4754.7875209761705</v>
      </c>
      <c r="G90" s="1">
        <f t="shared" si="13"/>
        <v>57489.23039907831</v>
      </c>
      <c r="H90" s="1"/>
    </row>
    <row r="91" spans="1:8" ht="15">
      <c r="A91">
        <v>85</v>
      </c>
      <c r="B91" s="1">
        <f t="shared" si="10"/>
        <v>4913.290301998244</v>
      </c>
      <c r="C91" s="1">
        <f t="shared" si="11"/>
        <v>57599.16257370374</v>
      </c>
      <c r="D91" s="1">
        <f t="shared" si="8"/>
        <v>586.2194016806086</v>
      </c>
      <c r="E91" s="1">
        <f t="shared" si="9"/>
        <v>-5963.7719327739205</v>
      </c>
      <c r="F91" s="1">
        <f t="shared" si="12"/>
        <v>4586.219401680609</v>
      </c>
      <c r="G91" s="1">
        <f t="shared" si="13"/>
        <v>56536.22806722608</v>
      </c>
      <c r="H91" s="1"/>
    </row>
    <row r="92" spans="1:8" ht="15">
      <c r="A92">
        <v>86</v>
      </c>
      <c r="B92" s="1">
        <f t="shared" si="10"/>
        <v>4720.656406011913</v>
      </c>
      <c r="C92" s="1">
        <f t="shared" si="11"/>
        <v>56547.067442068066</v>
      </c>
      <c r="D92" s="1">
        <f t="shared" si="8"/>
        <v>386.5214550224613</v>
      </c>
      <c r="E92" s="1">
        <f t="shared" si="9"/>
        <v>-6706.797625626284</v>
      </c>
      <c r="F92" s="1">
        <f t="shared" si="12"/>
        <v>4386.521455022462</v>
      </c>
      <c r="G92" s="1">
        <f t="shared" si="13"/>
        <v>55793.202374373715</v>
      </c>
      <c r="H92" s="1"/>
    </row>
    <row r="93" spans="1:8" ht="15">
      <c r="A93">
        <v>87</v>
      </c>
      <c r="B93" s="1">
        <f t="shared" si="10"/>
        <v>4495.842412298647</v>
      </c>
      <c r="C93" s="1">
        <f t="shared" si="11"/>
        <v>55732.04731420179</v>
      </c>
      <c r="D93" s="1">
        <f t="shared" si="8"/>
        <v>162.7560503972218</v>
      </c>
      <c r="E93" s="1">
        <f t="shared" si="9"/>
        <v>-7200.537269178895</v>
      </c>
      <c r="F93" s="1">
        <f t="shared" si="12"/>
        <v>4162.756050397223</v>
      </c>
      <c r="G93" s="1">
        <f t="shared" si="13"/>
        <v>55299.462730821106</v>
      </c>
      <c r="H93" s="1"/>
    </row>
    <row r="94" spans="1:8" ht="15">
      <c r="A94">
        <v>88</v>
      </c>
      <c r="B94" s="1">
        <f t="shared" si="10"/>
        <v>4252.42122246471</v>
      </c>
      <c r="C94" s="1">
        <f t="shared" si="11"/>
        <v>55179.36105854947</v>
      </c>
      <c r="D94" s="1">
        <f t="shared" si="8"/>
        <v>-76.73072635684424</v>
      </c>
      <c r="E94" s="1">
        <f t="shared" si="9"/>
        <v>-7414.479536041558</v>
      </c>
      <c r="F94" s="1">
        <f t="shared" si="12"/>
        <v>3923.2692736431563</v>
      </c>
      <c r="G94" s="1">
        <f t="shared" si="13"/>
        <v>55085.52046395844</v>
      </c>
      <c r="H94" s="1"/>
    </row>
    <row r="95" spans="1:8" ht="15">
      <c r="A95">
        <v>89</v>
      </c>
      <c r="B95" s="1">
        <f t="shared" si="10"/>
        <v>4003.3776992917033</v>
      </c>
      <c r="C95" s="1">
        <f t="shared" si="11"/>
        <v>54900.79222308505</v>
      </c>
      <c r="D95" s="1">
        <f t="shared" si="8"/>
        <v>-322.6049268176236</v>
      </c>
      <c r="E95" s="1">
        <f t="shared" si="9"/>
        <v>-7328.532395812459</v>
      </c>
      <c r="F95" s="1">
        <f t="shared" si="12"/>
        <v>3677.395073182377</v>
      </c>
      <c r="G95" s="1">
        <f t="shared" si="13"/>
        <v>55171.46760418754</v>
      </c>
      <c r="H95" s="1"/>
    </row>
    <row r="96" spans="1:8" ht="15">
      <c r="A96">
        <v>90</v>
      </c>
      <c r="B96" s="1">
        <f t="shared" si="10"/>
        <v>3759.9977077206204</v>
      </c>
      <c r="C96" s="1">
        <f t="shared" si="11"/>
        <v>54897.083455744934</v>
      </c>
      <c r="D96" s="1">
        <f t="shared" si="8"/>
        <v>-564.8935237087503</v>
      </c>
      <c r="E96" s="1">
        <f t="shared" si="9"/>
        <v>-6934.275728291738</v>
      </c>
      <c r="F96" s="1">
        <f t="shared" si="12"/>
        <v>3435.10647629125</v>
      </c>
      <c r="G96" s="1">
        <f t="shared" si="13"/>
        <v>55565.72427170826</v>
      </c>
      <c r="H96" s="1"/>
    </row>
    <row r="97" spans="1:8" ht="15">
      <c r="A97">
        <v>91</v>
      </c>
      <c r="B97" s="1">
        <f t="shared" si="10"/>
        <v>3531.3021174934984</v>
      </c>
      <c r="C97" s="1">
        <f t="shared" si="11"/>
        <v>55160.591973121554</v>
      </c>
      <c r="D97" s="1">
        <f t="shared" si="8"/>
        <v>-793.3737320678393</v>
      </c>
      <c r="E97" s="1">
        <f t="shared" si="9"/>
        <v>-6235.778482282831</v>
      </c>
      <c r="F97" s="1">
        <f t="shared" si="12"/>
        <v>3206.626267932161</v>
      </c>
      <c r="G97" s="1">
        <f t="shared" si="13"/>
        <v>56264.22151771717</v>
      </c>
      <c r="H97" s="1"/>
    </row>
    <row r="98" spans="1:8" ht="15">
      <c r="A98">
        <v>92</v>
      </c>
      <c r="B98" s="1">
        <f t="shared" si="10"/>
        <v>3323.9607806417807</v>
      </c>
      <c r="C98" s="1">
        <f t="shared" si="11"/>
        <v>55677.6650262337</v>
      </c>
      <c r="D98" s="1">
        <f t="shared" si="8"/>
        <v>-997.988293341502</v>
      </c>
      <c r="E98" s="1">
        <f t="shared" si="9"/>
        <v>-5249.928967476516</v>
      </c>
      <c r="F98" s="1">
        <f t="shared" si="12"/>
        <v>3002.0117066584985</v>
      </c>
      <c r="G98" s="1">
        <f t="shared" si="13"/>
        <v>57250.07103252348</v>
      </c>
      <c r="H98" s="1"/>
    </row>
    <row r="99" spans="1:8" ht="15">
      <c r="A99">
        <v>93</v>
      </c>
      <c r="B99" s="1">
        <f t="shared" si="10"/>
        <v>3142.543389560181</v>
      </c>
      <c r="C99" s="1">
        <f t="shared" si="11"/>
        <v>56430.47073023417</v>
      </c>
      <c r="D99" s="1">
        <f t="shared" si="8"/>
        <v>-1169.2704848390754</v>
      </c>
      <c r="E99" s="1">
        <f t="shared" si="9"/>
        <v>-4006.2450643856628</v>
      </c>
      <c r="F99" s="1">
        <f t="shared" si="12"/>
        <v>2830.729515160925</v>
      </c>
      <c r="G99" s="1">
        <f t="shared" si="13"/>
        <v>58493.754935614335</v>
      </c>
      <c r="H99" s="1"/>
    </row>
    <row r="100" spans="1:8" ht="15">
      <c r="A100">
        <v>94</v>
      </c>
      <c r="B100" s="1">
        <f t="shared" si="10"/>
        <v>2989.9533168846233</v>
      </c>
      <c r="C100" s="1">
        <f t="shared" si="11"/>
        <v>57398.20433339157</v>
      </c>
      <c r="D100" s="1">
        <f t="shared" si="8"/>
        <v>-1298.761562894914</v>
      </c>
      <c r="E100" s="1">
        <f t="shared" si="9"/>
        <v>-2546.1514444427194</v>
      </c>
      <c r="F100" s="1">
        <f t="shared" si="12"/>
        <v>2701.2384371050866</v>
      </c>
      <c r="G100" s="1">
        <f t="shared" si="13"/>
        <v>59953.848555557284</v>
      </c>
      <c r="H100" s="1"/>
    </row>
    <row r="101" spans="1:8" ht="15">
      <c r="A101">
        <v>95</v>
      </c>
      <c r="B101" s="1">
        <f t="shared" si="10"/>
        <v>2867.920269881076</v>
      </c>
      <c r="C101" s="1">
        <f t="shared" si="11"/>
        <v>58557.701651465984</v>
      </c>
      <c r="D101" s="1">
        <f t="shared" si="8"/>
        <v>-1379.4029711834794</v>
      </c>
      <c r="E101" s="1">
        <f t="shared" si="9"/>
        <v>-921.7325487712976</v>
      </c>
      <c r="F101" s="1">
        <f t="shared" si="12"/>
        <v>2620.597028816521</v>
      </c>
      <c r="G101" s="1">
        <f t="shared" si="13"/>
        <v>61578.267451228705</v>
      </c>
      <c r="H101" s="1"/>
    </row>
    <row r="102" spans="1:8" ht="15">
      <c r="A102">
        <v>96</v>
      </c>
      <c r="B102" s="1">
        <f t="shared" si="10"/>
        <v>2777.470691131641</v>
      </c>
      <c r="C102" s="1">
        <f t="shared" si="11"/>
        <v>59883.54139310551</v>
      </c>
      <c r="D102" s="1">
        <f t="shared" si="8"/>
        <v>-1405.8859886775165</v>
      </c>
      <c r="E102" s="1">
        <f t="shared" si="9"/>
        <v>806.0077671370386</v>
      </c>
      <c r="F102" s="1">
        <f t="shared" si="12"/>
        <v>2594.1140113224837</v>
      </c>
      <c r="G102" s="1">
        <f t="shared" si="13"/>
        <v>63306.00776713704</v>
      </c>
      <c r="H102" s="1"/>
    </row>
    <row r="103" spans="1:8" ht="15">
      <c r="A103">
        <v>97</v>
      </c>
      <c r="B103" s="1">
        <f t="shared" si="10"/>
        <v>2719.333594369972</v>
      </c>
      <c r="C103" s="1">
        <f t="shared" si="11"/>
        <v>61347.72908254357</v>
      </c>
      <c r="D103" s="1">
        <f t="shared" si="8"/>
        <v>-1374.9425692547834</v>
      </c>
      <c r="E103" s="1">
        <f t="shared" si="9"/>
        <v>2569.327256310727</v>
      </c>
      <c r="F103" s="1">
        <f t="shared" si="12"/>
        <v>2625.057430745217</v>
      </c>
      <c r="G103" s="1">
        <f t="shared" si="13"/>
        <v>65069.327256310724</v>
      </c>
      <c r="H103" s="1"/>
    </row>
    <row r="104" spans="1:8" ht="15">
      <c r="A104">
        <v>98</v>
      </c>
      <c r="B104" s="1">
        <f t="shared" si="10"/>
        <v>2694.266322244734</v>
      </c>
      <c r="C104" s="1">
        <f t="shared" si="11"/>
        <v>62919.04859649768</v>
      </c>
      <c r="D104" s="1">
        <f t="shared" si="8"/>
        <v>-1285.5629215061822</v>
      </c>
      <c r="E104" s="1">
        <f t="shared" si="9"/>
        <v>4296.293865502653</v>
      </c>
      <c r="F104" s="1">
        <f t="shared" si="12"/>
        <v>2714.4370784938183</v>
      </c>
      <c r="G104" s="1">
        <f t="shared" si="13"/>
        <v>66796.29386550265</v>
      </c>
      <c r="H104" s="1"/>
    </row>
    <row r="105" spans="1:8" ht="15">
      <c r="A105">
        <v>99</v>
      </c>
      <c r="B105" s="1">
        <f t="shared" si="10"/>
        <v>2703.2985504121552</v>
      </c>
      <c r="C105" s="1">
        <f t="shared" si="11"/>
        <v>64562.159010993026</v>
      </c>
      <c r="D105" s="1">
        <f t="shared" si="8"/>
        <v>-1139.1278468938776</v>
      </c>
      <c r="E105" s="1">
        <f t="shared" si="9"/>
        <v>5913.610562427301</v>
      </c>
      <c r="F105" s="1">
        <f t="shared" si="12"/>
        <v>2860.872153106123</v>
      </c>
      <c r="G105" s="1">
        <f t="shared" si="13"/>
        <v>68413.6105624273</v>
      </c>
      <c r="H105" s="1"/>
    </row>
    <row r="106" spans="1:8" ht="15">
      <c r="A106">
        <v>100</v>
      </c>
      <c r="B106" s="1">
        <f t="shared" si="10"/>
        <v>2747.8956021332497</v>
      </c>
      <c r="C106" s="1">
        <f t="shared" si="11"/>
        <v>66236.51591455453</v>
      </c>
      <c r="D106" s="1">
        <f t="shared" si="8"/>
        <v>-939.4469212406276</v>
      </c>
      <c r="E106" s="1">
        <f t="shared" si="9"/>
        <v>7349.609940090456</v>
      </c>
      <c r="F106" s="1">
        <f t="shared" si="12"/>
        <v>3060.553078759373</v>
      </c>
      <c r="G106" s="1">
        <f t="shared" si="13"/>
        <v>69849.60994009045</v>
      </c>
      <c r="H106" s="1"/>
    </row>
    <row r="107" spans="2:3" ht="15">
      <c r="B107" s="1"/>
      <c r="C107" s="1"/>
    </row>
    <row r="108" spans="2:3" ht="15">
      <c r="B108" s="1"/>
      <c r="C108" s="1"/>
    </row>
    <row r="109" spans="2:3" ht="15">
      <c r="B109" s="1"/>
      <c r="C109" s="1"/>
    </row>
    <row r="110" spans="2:3" ht="15">
      <c r="B110" s="1"/>
      <c r="C110" s="1"/>
    </row>
    <row r="111" spans="2:3" ht="15">
      <c r="B111" s="1"/>
      <c r="C111" s="1"/>
    </row>
    <row r="112" spans="2:3" ht="15">
      <c r="B112" s="1"/>
      <c r="C112" s="1"/>
    </row>
    <row r="113" spans="2:3" ht="15">
      <c r="B113" s="1"/>
      <c r="C113" s="1"/>
    </row>
    <row r="114" spans="2:3" ht="15">
      <c r="B114" s="1"/>
      <c r="C114" s="1"/>
    </row>
    <row r="115" spans="2:3" ht="15">
      <c r="B115" s="1"/>
      <c r="C115" s="1"/>
    </row>
    <row r="116" spans="2:3" ht="15">
      <c r="B116" s="1"/>
      <c r="C116" s="1"/>
    </row>
    <row r="117" spans="2:3" ht="15">
      <c r="B117" s="1"/>
      <c r="C117" s="1"/>
    </row>
    <row r="118" spans="2:3" ht="15">
      <c r="B118" s="1"/>
      <c r="C118" s="1"/>
    </row>
    <row r="119" spans="2:3" ht="15">
      <c r="B119" s="1"/>
      <c r="C119" s="1"/>
    </row>
    <row r="120" spans="2:3" ht="15">
      <c r="B120" s="1"/>
      <c r="C120" s="1"/>
    </row>
    <row r="121" spans="2:3" ht="15">
      <c r="B121" s="1"/>
      <c r="C121" s="1"/>
    </row>
    <row r="122" spans="2:3" ht="15">
      <c r="B122" s="1"/>
      <c r="C122" s="1"/>
    </row>
    <row r="123" spans="2:3" ht="15">
      <c r="B123" s="1"/>
      <c r="C123" s="1"/>
    </row>
    <row r="124" spans="2:3" ht="15">
      <c r="B124" s="1"/>
      <c r="C124" s="1"/>
    </row>
    <row r="125" spans="2:3" ht="15">
      <c r="B125" s="1"/>
      <c r="C125" s="1"/>
    </row>
    <row r="126" spans="2:3" ht="15">
      <c r="B126" s="1"/>
      <c r="C126" s="1"/>
    </row>
    <row r="127" spans="2:3" ht="15">
      <c r="B127" s="1"/>
      <c r="C127" s="1"/>
    </row>
    <row r="128" spans="2:3" ht="15">
      <c r="B128" s="1"/>
      <c r="C128" s="1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2012-04-12T17:57:21Z</dcterms:modified>
  <cp:category/>
  <cp:version/>
  <cp:contentType/>
  <cp:contentStatus/>
</cp:coreProperties>
</file>